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Budget" sheetId="2" state="visible" r:id="rId4"/>
    <sheet name="_ChartData" sheetId="3" state="hidden" r:id="rId5"/>
    <sheet name="Yearly Trends" sheetId="4" state="visible" r:id="rId6"/>
    <sheet name="Goal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<sst xmlns="http://schemas.openxmlformats.org/spreadsheetml/2006/main" count="158" uniqueCount="140">
  <si>
    <t xml:space="preserve">MONTHLY BUDGET</t>
  </si>
  <si>
    <t xml:space="preserve">MONTH</t>
  </si>
  <si>
    <t xml:space="preserve">Click to enter month</t>
  </si>
  <si>
    <t xml:space="preserve">TOTAL INCOME</t>
  </si>
  <si>
    <t xml:space="preserve">TOTAL EXPENSES</t>
  </si>
  <si>
    <t xml:space="preserve">NET BALANCE</t>
  </si>
  <si>
    <t xml:space="preserve">SPENT vs BUDGET</t>
  </si>
  <si>
    <t xml:space="preserve">SAVINGS RATE</t>
  </si>
  <si>
    <t xml:space="preserve">BUDGET OVERVIEW</t>
  </si>
  <si>
    <t xml:space="preserve">Category</t>
  </si>
  <si>
    <t xml:space="preserve">Budgeted</t>
  </si>
  <si>
    <t xml:space="preserve">Actual</t>
  </si>
  <si>
    <t xml:space="preserve">Remaining</t>
  </si>
  <si>
    <t xml:space="preserve">Used</t>
  </si>
  <si>
    <t xml:space="preserve">  ●  Housing</t>
  </si>
  <si>
    <t xml:space="preserve">  ●  Utilities</t>
  </si>
  <si>
    <t xml:space="preserve">  ●  Transportation</t>
  </si>
  <si>
    <t xml:space="preserve">  ●  Food</t>
  </si>
  <si>
    <t xml:space="preserve">  ●  Personal</t>
  </si>
  <si>
    <t xml:space="preserve">  ●  Health</t>
  </si>
  <si>
    <t xml:space="preserve">  ●  Savings</t>
  </si>
  <si>
    <t xml:space="preserve">  ●  Misc</t>
  </si>
  <si>
    <t xml:space="preserve">SPENDING VISUALIZED</t>
  </si>
  <si>
    <t xml:space="preserve">ACTUAL SPENDING BREAKDOWN</t>
  </si>
  <si>
    <t xml:space="preserve">BUDGET DETAIL</t>
  </si>
  <si>
    <t xml:space="preserve">Item</t>
  </si>
  <si>
    <t xml:space="preserve">Difference</t>
  </si>
  <si>
    <t xml:space="preserve">% Used</t>
  </si>
  <si>
    <t xml:space="preserve">   INCOME</t>
  </si>
  <si>
    <t xml:space="preserve">💼  Primary Salary (net)</t>
  </si>
  <si>
    <t xml:space="preserve">💰  Secondary Income</t>
  </si>
  <si>
    <t xml:space="preserve">✨  Bonuses / Other</t>
  </si>
  <si>
    <t xml:space="preserve">Subtotal — Income</t>
  </si>
  <si>
    <t xml:space="preserve">   HOUSING</t>
  </si>
  <si>
    <t xml:space="preserve">🏠  Rent / Mortgage</t>
  </si>
  <si>
    <t xml:space="preserve">🧾  Property Tax</t>
  </si>
  <si>
    <t xml:space="preserve">🛡️  Home Insurance</t>
  </si>
  <si>
    <t xml:space="preserve">🔧  Maintenance</t>
  </si>
  <si>
    <t xml:space="preserve">🏘️  HOA / Service Charge</t>
  </si>
  <si>
    <t xml:space="preserve">Subtotal — Housing</t>
  </si>
  <si>
    <t xml:space="preserve">   UTILITIES</t>
  </si>
  <si>
    <t xml:space="preserve">⚡  Electricity</t>
  </si>
  <si>
    <t xml:space="preserve">🔥  Gas / Heating</t>
  </si>
  <si>
    <t xml:space="preserve">💧  Water</t>
  </si>
  <si>
    <t xml:space="preserve">📶  Internet</t>
  </si>
  <si>
    <t xml:space="preserve">📱  Mobile Phone</t>
  </si>
  <si>
    <t xml:space="preserve">Subtotal — Utilities</t>
  </si>
  <si>
    <t xml:space="preserve">   TRANSPORTATION</t>
  </si>
  <si>
    <t xml:space="preserve">🚗  Car Payment</t>
  </si>
  <si>
    <t xml:space="preserve">⛽  Fuel</t>
  </si>
  <si>
    <t xml:space="preserve">🛡️  Car Insurance</t>
  </si>
  <si>
    <t xml:space="preserve">🚌  Public Transport</t>
  </si>
  <si>
    <t xml:space="preserve">🅿️  Parking / Tolls</t>
  </si>
  <si>
    <t xml:space="preserve">Subtotal — Transportation</t>
  </si>
  <si>
    <t xml:space="preserve">   FOOD</t>
  </si>
  <si>
    <t xml:space="preserve">🛒  Groceries</t>
  </si>
  <si>
    <t xml:space="preserve">🍽️  Dining Out</t>
  </si>
  <si>
    <t xml:space="preserve">☕  Coffee / Snacks</t>
  </si>
  <si>
    <t xml:space="preserve">🥪  Work Lunches</t>
  </si>
  <si>
    <t xml:space="preserve">Subtotal — Food</t>
  </si>
  <si>
    <t xml:space="preserve">   PERSONAL</t>
  </si>
  <si>
    <t xml:space="preserve">👕  Clothing</t>
  </si>
  <si>
    <t xml:space="preserve">💅  Personal Care</t>
  </si>
  <si>
    <t xml:space="preserve">🏋️  Gym / Fitness</t>
  </si>
  <si>
    <t xml:space="preserve">🎬  Entertainment</t>
  </si>
  <si>
    <t xml:space="preserve">🎨  Hobbies</t>
  </si>
  <si>
    <t xml:space="preserve">Subtotal — Personal</t>
  </si>
  <si>
    <t xml:space="preserve">   HEALTH</t>
  </si>
  <si>
    <t xml:space="preserve">🏥  Health Insurance</t>
  </si>
  <si>
    <t xml:space="preserve">💊  Medical / Dental</t>
  </si>
  <si>
    <t xml:space="preserve">💉  Prescriptions</t>
  </si>
  <si>
    <t xml:space="preserve">Subtotal — Health</t>
  </si>
  <si>
    <t xml:space="preserve">   SAVINGS</t>
  </si>
  <si>
    <t xml:space="preserve">🐷  Emergency Fund</t>
  </si>
  <si>
    <t xml:space="preserve">📈  Retirement</t>
  </si>
  <si>
    <t xml:space="preserve">💎  Investments</t>
  </si>
  <si>
    <t xml:space="preserve">💳  Loan Repayments</t>
  </si>
  <si>
    <t xml:space="preserve">🎯  Other Savings</t>
  </si>
  <si>
    <t xml:space="preserve">Subtotal — Savings</t>
  </si>
  <si>
    <t xml:space="preserve">   MISC</t>
  </si>
  <si>
    <t xml:space="preserve">🎁  Gifts</t>
  </si>
  <si>
    <t xml:space="preserve">❤️  Charity</t>
  </si>
  <si>
    <t xml:space="preserve">✈️  Travel Fund</t>
  </si>
  <si>
    <t xml:space="preserve">📦  Other</t>
  </si>
  <si>
    <t xml:space="preserve">Subtotal — Misc</t>
  </si>
  <si>
    <t xml:space="preserve">   TOTAL EXPENSES</t>
  </si>
  <si>
    <t xml:space="preserve">   NET BALANCE (Income − Expenses)</t>
  </si>
  <si>
    <t xml:space="preserve">Goal</t>
  </si>
  <si>
    <t xml:space="preserve">Target</t>
  </si>
  <si>
    <t xml:space="preserve">Saved</t>
  </si>
  <si>
    <t xml:space="preserve">Housing</t>
  </si>
  <si>
    <t xml:space="preserve">Emergency Fund</t>
  </si>
  <si>
    <t xml:space="preserve">Utilities</t>
  </si>
  <si>
    <t xml:space="preserve">Vacation</t>
  </si>
  <si>
    <t xml:space="preserve">Transportation</t>
  </si>
  <si>
    <t xml:space="preserve">Car Down Pmt</t>
  </si>
  <si>
    <t xml:space="preserve">Food</t>
  </si>
  <si>
    <t xml:space="preserve">House Deposit</t>
  </si>
  <si>
    <t xml:space="preserve">Personal</t>
  </si>
  <si>
    <t xml:space="preserve">Wedding</t>
  </si>
  <si>
    <t xml:space="preserve">Health</t>
  </si>
  <si>
    <t xml:space="preserve">Education</t>
  </si>
  <si>
    <t xml:space="preserve">Savings</t>
  </si>
  <si>
    <t xml:space="preserve">Laptop</t>
  </si>
  <si>
    <t xml:space="preserve">Misc</t>
  </si>
  <si>
    <t xml:space="preserve">Holiday Gifts</t>
  </si>
  <si>
    <t xml:space="preserve">YEARLY TRENDS</t>
  </si>
  <si>
    <t xml:space="preserve">MONTHLY TOTALS — fill in each month as you go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</si>
  <si>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</si>
  <si>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</si>
  <si>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</si>
  <si>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</si>
  <si>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</si>
  <si>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</si>
  <si>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</si>
  <si>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</si>
  <si>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</si>
  <si>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</si>
  <si>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</si>
  <si>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</si>
  <si>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Total</t>
  </si>
  <si>
    <t xml:space="preserve">  ●  Income</t>
  </si>
  <si>
    <t xml:space="preserve">  ●  Transport</t>
  </si>
  <si>
    <t xml:space="preserve">   NET (Income − Expenses)</t>
  </si>
  <si>
    <t xml:space="preserve">ANNUAL VISUALIZATIONS</t>
  </si>
  <si>
    <t xml:space="preserve">SAVINGS TREND</t>
  </si>
  <si>
    <t xml:space="preserve">SPENDING COMPOSITION</t>
  </si>
  <si>
    <t xml:space="preserve">SAVINGS GOALS</t>
  </si>
  <si>
    <t xml:space="preserve">Progress</t>
  </si>
  <si>
    <t xml:space="preserve">% Complete</t>
  </si>
  <si>
    <t xml:space="preserve">🚨  Emergency Fund (3 months)</t>
  </si>
  <si>
    <t xml:space="preserve">🏖️  Summer Vacation</t>
  </si>
  <si>
    <t xml:space="preserve">🚗  New Car Down Payment</t>
  </si>
  <si>
    <t xml:space="preserve">🏠  House Deposit</t>
  </si>
  <si>
    <t xml:space="preserve">💍  Wedding Fund</t>
  </si>
  <si>
    <t xml:space="preserve">🎓  Education / Course</t>
  </si>
  <si>
    <t xml:space="preserve">🖥️  New Laptop</t>
  </si>
  <si>
    <t xml:space="preserve">🎁  Holiday Gifts Fund</t>
  </si>
  <si>
    <t xml:space="preserve">   TOTAL</t>
  </si>
  <si>
    <t xml:space="preserve">GOAL ALLOCATION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</si>
</sst>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[RED]&quot;($&quot;#,##0\);\—"/>
    <numFmt numFmtId="166" formatCode="0.0%;[RED]\-0.0%;\—"/>
    <numFmt numFmtId="167" formatCode="\$#,##0"/>
  </numFmts>
  <fonts count="3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FFFF"/>
      <name val="Calibri"/>
      <family val="0"/>
      <charset val="1"/>
    </font>
    <font>
      <b val="true"/>
      <sz val="10"/>
      <color rgb="FF6B7280"/>
      <name val="Calibri"/>
      <family val="0"/>
      <charset val="1"/>
    </font>
    <font>
      <b val="true"/>
      <sz val="14"/>
      <color rgb="FF1F4E79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b val="true"/>
      <sz val="14"/>
      <color rgb="FF1A2238"/>
      <name val="Calibri"/>
      <family val="0"/>
      <charset val="1"/>
    </font>
    <font>
      <b val="true"/>
      <sz val="11"/>
      <color rgb="FF4A6FA5"/>
      <name val="Calibri"/>
      <family val="0"/>
      <charset val="1"/>
    </font>
    <font>
      <sz val="11"/>
      <color rgb="FF1A2238"/>
      <name val="Calibri"/>
      <family val="0"/>
      <charset val="1"/>
    </font>
    <font>
      <b val="true"/>
      <sz val="11"/>
      <color rgb="FF1A2238"/>
      <name val="Calibri"/>
      <family val="0"/>
      <charset val="1"/>
    </font>
    <font>
      <b val="true"/>
      <sz val="11"/>
      <color rgb="FF7B68B6"/>
      <name val="Calibri"/>
      <family val="0"/>
      <charset val="1"/>
    </font>
    <font>
      <b val="true"/>
      <sz val="11"/>
      <color rgb="FFE89B5C"/>
      <name val="Calibri"/>
      <family val="0"/>
      <charset val="1"/>
    </font>
    <font>
      <b val="true"/>
      <sz val="11"/>
      <color rgb="FFE76F51"/>
      <name val="Calibri"/>
      <family val="0"/>
      <charset val="1"/>
    </font>
    <font>
      <b val="true"/>
      <sz val="11"/>
      <color rgb="FFEC91B8"/>
      <name val="Calibri"/>
      <family val="0"/>
      <charset val="1"/>
    </font>
    <font>
      <b val="true"/>
      <sz val="11"/>
      <color rgb="FF5BA89A"/>
      <name val="Calibri"/>
      <family val="0"/>
      <charset val="1"/>
    </font>
    <font>
      <b val="true"/>
      <sz val="11"/>
      <color rgb="FF2E8B57"/>
      <name val="Calibri"/>
      <family val="0"/>
      <charset val="1"/>
    </font>
    <font>
      <b val="true"/>
      <sz val="11"/>
      <color rgb="FF8896AB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2"/>
      <color rgb="FFFFFFFF"/>
      <name val="Calibri"/>
      <family val="0"/>
      <charset val="1"/>
    </font>
    <font>
      <sz val="11"/>
      <color rgb="FF1F4E79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0"/>
      <name val="Cambria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21B0A6"/>
      <name val="Calibri"/>
      <family val="0"/>
      <charset val="1"/>
    </font>
    <font>
      <b val="true"/>
      <sz val="10"/>
      <color rgb="FF000000"/>
      <name val="Calibri"/>
      <family val="2"/>
    </font>
    <font>
      <sz val="12"/>
      <color rgb="FF2E8B57"/>
      <name val="Consolas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1A2238"/>
        <bgColor rgb="FF000000"/>
      </patternFill>
    </fill>
    <fill>
      <patternFill patternType="solid">
        <fgColor rgb="FFFFF8E1"/>
        <bgColor rgb="FFF9F9F9"/>
      </patternFill>
    </fill>
    <fill>
      <patternFill patternType="solid">
        <fgColor rgb="FF21B0A6"/>
        <bgColor rgb="FF389BB5"/>
      </patternFill>
    </fill>
    <fill>
      <patternFill patternType="solid">
        <fgColor rgb="FF4A6FA5"/>
        <bgColor rgb="FF4672A8"/>
      </patternFill>
    </fill>
    <fill>
      <patternFill patternType="solid">
        <fgColor rgb="FF2E8B57"/>
        <bgColor rgb="FF2A73A2"/>
      </patternFill>
    </fill>
    <fill>
      <patternFill patternType="solid">
        <fgColor rgb="FFE89B5C"/>
        <bgColor rgb="FFDC853E"/>
      </patternFill>
    </fill>
    <fill>
      <patternFill patternType="solid">
        <fgColor rgb="FF7B68B6"/>
        <bgColor rgb="FF725990"/>
      </patternFill>
    </fill>
    <fill>
      <patternFill patternType="solid">
        <fgColor rgb="FFFFFFFF"/>
        <bgColor rgb="FFF9F9F9"/>
      </patternFill>
    </fill>
    <fill>
      <patternFill patternType="solid">
        <fgColor rgb="FFF7F9FC"/>
        <bgColor rgb="FFF9F9F9"/>
      </patternFill>
    </fill>
    <fill>
      <patternFill patternType="solid">
        <fgColor rgb="FFEEF2F7"/>
        <bgColor rgb="FFF7F9FC"/>
      </patternFill>
    </fill>
    <fill>
      <patternFill patternType="solid">
        <fgColor rgb="FFE76F51"/>
        <bgColor rgb="FFFF6A6A"/>
      </patternFill>
    </fill>
    <fill>
      <patternFill patternType="solid">
        <fgColor rgb="FFEC91B8"/>
        <bgColor rgb="FFD09392"/>
      </patternFill>
    </fill>
    <fill>
      <patternFill patternType="solid">
        <fgColor rgb="FF5BA89A"/>
        <bgColor rgb="FF389BB5"/>
      </patternFill>
    </fill>
    <fill>
      <patternFill patternType="solid">
        <fgColor rgb="FF8896AB"/>
        <bgColor rgb="FF85A1D2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F4C95D"/>
      </bottom>
      <diagonal/>
    </border>
    <border diagonalUp="false" diagonalDown="false">
      <left/>
      <right/>
      <top/>
      <bottom style="medium">
        <color rgb="FF1A2238"/>
      </bottom>
      <diagonal/>
    </border>
    <border diagonalUp="false" diagonalDown="false">
      <left/>
      <right/>
      <top/>
      <bottom style="thin">
        <color rgb="FFE1E5EB"/>
      </bottom>
      <diagonal/>
    </border>
    <border diagonalUp="false" diagonalDown="false">
      <left/>
      <right/>
      <top style="thin">
        <color rgb="FF21B0A6"/>
      </top>
      <bottom/>
      <diagonal/>
    </border>
    <border diagonalUp="false" diagonalDown="false">
      <left/>
      <right/>
      <top style="thin">
        <color rgb="FF4A6FA5"/>
      </top>
      <bottom/>
      <diagonal/>
    </border>
    <border diagonalUp="false" diagonalDown="false">
      <left/>
      <right/>
      <top style="thin">
        <color rgb="FF7B68B6"/>
      </top>
      <bottom/>
      <diagonal/>
    </border>
    <border diagonalUp="false" diagonalDown="false">
      <left/>
      <right/>
      <top style="thin">
        <color rgb="FFE89B5C"/>
      </top>
      <bottom/>
      <diagonal/>
    </border>
    <border diagonalUp="false" diagonalDown="false">
      <left/>
      <right/>
      <top style="thin">
        <color rgb="FFE76F51"/>
      </top>
      <bottom/>
      <diagonal/>
    </border>
    <border diagonalUp="false" diagonalDown="false">
      <left/>
      <right/>
      <top style="thin">
        <color rgb="FFEC91B8"/>
      </top>
      <bottom/>
      <diagonal/>
    </border>
    <border diagonalUp="false" diagonalDown="false">
      <left/>
      <right/>
      <top style="thin">
        <color rgb="FF5BA89A"/>
      </top>
      <bottom/>
      <diagonal/>
    </border>
    <border diagonalUp="false" diagonalDown="false">
      <left/>
      <right/>
      <top style="thin">
        <color rgb="FF2E8B57"/>
      </top>
      <bottom/>
      <diagonal/>
    </border>
    <border diagonalUp="false" diagonalDown="false">
      <left/>
      <right/>
      <top style="thin">
        <color rgb="FF8896AB"/>
      </top>
      <bottom/>
      <diagonal/>
    </border>
    <border diagonalUp="false" diagonalDown="false">
      <left style="medium">
        <color rgb="FF1A2238"/>
      </left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8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8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8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8" fillId="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1" fillId="0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12" fillId="0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2" fillId="0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9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5" fontId="23" fillId="3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5" fontId="11" fillId="9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6" fontId="11" fillId="9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10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5" fontId="11" fillId="1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6" fontId="11" fillId="1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0" fillId="1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11" borderId="4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2" fillId="11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2" fillId="11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11" borderId="5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2" fillId="11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2" fillId="11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11" borderId="6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2" fillId="11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2" fillId="11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11" borderId="7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2" fillId="11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2" fillId="11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11" borderId="8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2" fillId="11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2" fillId="11" borderId="8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1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11" borderId="9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2" fillId="11" borderId="9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2" fillId="11" borderId="9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1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11" borderId="1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2" fillId="11" borderId="1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2" fillId="11" borderId="1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11" borderId="11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2" fillId="11" borderId="1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2" fillId="11" borderId="1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1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11" borderId="12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2" fillId="11" borderId="1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2" fillId="11" borderId="1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4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6" fontId="24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5" fontId="24" fillId="6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2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7" fillId="9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12" fillId="11" borderId="1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1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3" fillId="9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4" fillId="1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5" fillId="9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6" fillId="1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7" fillId="9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8" fillId="1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9" fillId="9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22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26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22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26" fillId="6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12" fillId="9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29" fillId="9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12" fillId="9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12" fillId="1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12" fillId="1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29" fillId="1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12" fillId="1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ont>
        <name val="Calibri"/>
        <charset val="1"/>
        <family val="0"/>
        <b val="1"/>
        <color rgb="FFFFFFFF"/>
        <sz val="11"/>
      </font>
      <fill>
        <patternFill>
          <bgColor rgb="FFFF6A6A"/>
        </patternFill>
      </fill>
    </dxf>
    <dxf>
      <font>
        <name val="Calibri"/>
        <charset val="1"/>
        <family val="0"/>
        <b val="1"/>
        <color rgb="FF1A2238"/>
        <sz val="11"/>
      </font>
      <fill>
        <patternFill>
          <bgColor rgb="FFF4C95D"/>
        </patternFill>
      </fill>
    </dxf>
    <dxf>
      <font>
        <name val="Calibri"/>
        <charset val="1"/>
        <family val="0"/>
        <b val="1"/>
        <color rgb="FF1A2238"/>
        <sz val="11"/>
      </font>
      <fill>
        <patternFill>
          <bgColor rgb="FF9BE7C4"/>
        </patternFill>
      </fill>
    </dxf>
    <dxf>
      <font>
        <name val="Calibri"/>
        <charset val="1"/>
        <family val="0"/>
        <b val="1"/>
        <color rgb="FFFF6A6A"/>
        <sz val="11"/>
      </font>
    </dxf>
    <dxf>
      <font>
        <name val="Calibri"/>
        <charset val="1"/>
        <family val="0"/>
        <color rgb="FF2E8B57"/>
        <sz val="11"/>
      </font>
    </dxf>
    <dxf>
      <font>
        <name val="Calibri"/>
        <charset val="1"/>
        <family val="0"/>
        <b val="1"/>
        <color rgb="FFFFFFFF"/>
        <sz val="14"/>
      </font>
      <fill>
        <patternFill>
          <bgColor rgb="FFFF6A6A"/>
        </patternFill>
      </fill>
    </dxf>
    <dxf>
      <font>
        <name val="Calibri"/>
        <charset val="1"/>
        <family val="0"/>
        <b val="1"/>
        <color rgb="FFFF6A6A"/>
        <sz val="11"/>
      </font>
      <fill>
        <patternFill>
          <bgColor rgb="FFFFE5E5"/>
        </patternFill>
      </fill>
    </dxf>
  </dxfs>
  <colors>
    <indexedColors>
      <rgbColor rgb="FF000000"/>
      <rgbColor rgb="FFFFFFFF"/>
      <rgbColor rgb="FFE76F51"/>
      <rgbColor rgb="FF8AA64F"/>
      <rgbColor rgb="FF6C90C3"/>
      <rgbColor rgb="FFD9D9D9"/>
      <rgbColor rgb="FFD48685"/>
      <rgbColor rgb="FF9BE7C4"/>
      <rgbColor rgb="FFB6611C"/>
      <rgbColor rgb="FF4672A8"/>
      <rgbColor rgb="FF4F81BD"/>
      <rgbColor rgb="FF698530"/>
      <rgbColor rgb="FF6D4D95"/>
      <rgbColor rgb="FF2A73A2"/>
      <rgbColor rgb="FFB0BFD9"/>
      <rgbColor rgb="FF878787"/>
      <rgbColor rgb="FF85A1D2"/>
      <rgbColor rgb="FFAB4643"/>
      <rgbColor rgb="FFFFF8E1"/>
      <rgbColor rgb="FFEEF2F7"/>
      <rgbColor rgb="FF7B68B6"/>
      <rgbColor rgb="FFFF6A6A"/>
      <rgbColor rgb="FF315D90"/>
      <rgbColor rgb="FFC8D1E4"/>
      <rgbColor rgb="FF667DA0"/>
      <rgbColor rgb="FF93A9CE"/>
      <rgbColor rgb="FF9BBB59"/>
      <rgbColor rgb="FF5BA89A"/>
      <rgbColor rgb="FFC0504D"/>
      <rgbColor rgb="FFA26766"/>
      <rgbColor rgb="FF3F6898"/>
      <rgbColor rgb="FFF9F9F9"/>
      <rgbColor rgb="FF389BB5"/>
      <rgbColor rgb="FFE1E5EB"/>
      <rgbColor rgb="FFF7F9FC"/>
      <rgbColor rgb="FFFFE5E5"/>
      <rgbColor rgb="FF99CCFF"/>
      <rgbColor rgb="FFEC91B8"/>
      <rgbColor rgb="FFD09392"/>
      <rgbColor rgb="FFF4C95D"/>
      <rgbColor rgb="FF3F7CC3"/>
      <rgbColor rgb="FF21B0A6"/>
      <rgbColor rgb="FF8BB03D"/>
      <rgbColor rgb="FFE89B5C"/>
      <rgbColor rgb="FFDC853E"/>
      <rgbColor rgb="FFF17E21"/>
      <rgbColor rgb="FF725990"/>
      <rgbColor rgb="FF8896AB"/>
      <rgbColor rgb="FF1F4F7A"/>
      <rgbColor rgb="FF2E8B57"/>
      <rgbColor rgb="FF4A6FA5"/>
      <rgbColor rgb="FF6B7280"/>
      <rgbColor rgb="FF8B2926"/>
      <rgbColor rgb="FFB73531"/>
      <rgbColor rgb="FF553C71"/>
      <rgbColor rgb="FF1A22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Budget Allocation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_ChartData!B1</c:f>
              <c:strCache>
                <c:ptCount val="1"/>
                <c:pt idx="0">
                  <c:v>Budgeted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672a8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b4744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aa64f"/>
              </a:solidFill>
              <a:ln w="0">
                <a:noFill/>
              </a:ln>
            </c:spPr>
          </c:dPt>
          <c:dPt>
            <c:idx val="3"/>
            <c:spPr>
              <a:solidFill>
                <a:srgbClr val="725990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299b0"/>
              </a:solidFill>
              <a:ln w="0">
                <a:noFill/>
              </a:ln>
            </c:spPr>
          </c:dPt>
          <c:dPt>
            <c:idx val="5"/>
            <c:spPr>
              <a:solidFill>
                <a:srgbClr val="dc853e"/>
              </a:solidFill>
              <a:ln w="0">
                <a:noFill/>
              </a:ln>
            </c:spPr>
          </c:dPt>
          <c:dPt>
            <c:idx val="6"/>
            <c:spPr>
              <a:solidFill>
                <a:srgbClr val="93a9ce"/>
              </a:solidFill>
              <a:ln w="0">
                <a:noFill/>
              </a:ln>
            </c:spPr>
          </c:dPt>
          <c:dPt>
            <c:idx val="7"/>
            <c:spPr>
              <a:solidFill>
                <a:srgbClr val="d09493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_ChartData!$A$2:$A$9</c:f>
              <c:strCache>
                <c:ptCount val="8"/>
                <c:pt idx="0">
                  <c:v>Housing</c:v>
                </c:pt>
                <c:pt idx="1">
                  <c:v>Utilities</c:v>
                </c:pt>
                <c:pt idx="2">
                  <c:v>Transportation</c:v>
                </c:pt>
                <c:pt idx="3">
                  <c:v>Food</c:v>
                </c:pt>
                <c:pt idx="4">
                  <c:v>Personal</c:v>
                </c:pt>
                <c:pt idx="5">
                  <c:v>Health</c:v>
                </c:pt>
                <c:pt idx="6">
                  <c:v>Savings</c:v>
                </c:pt>
                <c:pt idx="7">
                  <c:v>Misc</c:v>
                </c:pt>
              </c:strCache>
            </c:strRef>
          </c:cat>
          <c:val>
            <c:numRef>
              <c:f>_ChartData!$B$2:$B$9</c:f>
              <c:numCache>
                <c:formatCode>\$#,##0;[RED]"($"#,##0\);\—</c:formatCode>
                <c:ptCount val="8"/>
                <c:pt idx="0">
                  <c:v>1830</c:v>
                </c:pt>
                <c:pt idx="1">
                  <c:v>320</c:v>
                </c:pt>
                <c:pt idx="2">
                  <c:v>760</c:v>
                </c:pt>
                <c:pt idx="3">
                  <c:v>750</c:v>
                </c:pt>
                <c:pt idx="4">
                  <c:v>380</c:v>
                </c:pt>
                <c:pt idx="5">
                  <c:v>320</c:v>
                </c:pt>
                <c:pt idx="6">
                  <c:v>1250</c:v>
                </c:pt>
                <c:pt idx="7">
                  <c:v>220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Budgeted vs Actual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_ChartData!B1</c:f>
              <c:strCache>
                <c:ptCount val="1"/>
                <c:pt idx="0">
                  <c:v>Budgeted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_ChartData!$A$2:$A$9</c:f>
              <c:strCache>
                <c:ptCount val="8"/>
                <c:pt idx="0">
                  <c:v>Housing</c:v>
                </c:pt>
                <c:pt idx="1">
                  <c:v>Utilities</c:v>
                </c:pt>
                <c:pt idx="2">
                  <c:v>Transportation</c:v>
                </c:pt>
                <c:pt idx="3">
                  <c:v>Food</c:v>
                </c:pt>
                <c:pt idx="4">
                  <c:v>Personal</c:v>
                </c:pt>
                <c:pt idx="5">
                  <c:v>Health</c:v>
                </c:pt>
                <c:pt idx="6">
                  <c:v>Savings</c:v>
                </c:pt>
                <c:pt idx="7">
                  <c:v>Misc</c:v>
                </c:pt>
              </c:strCache>
            </c:strRef>
          </c:cat>
          <c:val>
            <c:numRef>
              <c:f>_ChartData!$B$2:$B$9</c:f>
              <c:numCache>
                <c:formatCode>\$#,##0;[RED]"($"#,##0\);\—</c:formatCode>
                <c:ptCount val="8"/>
                <c:pt idx="0">
                  <c:v>1830</c:v>
                </c:pt>
                <c:pt idx="1">
                  <c:v>320</c:v>
                </c:pt>
                <c:pt idx="2">
                  <c:v>760</c:v>
                </c:pt>
                <c:pt idx="3">
                  <c:v>750</c:v>
                </c:pt>
                <c:pt idx="4">
                  <c:v>380</c:v>
                </c:pt>
                <c:pt idx="5">
                  <c:v>320</c:v>
                </c:pt>
                <c:pt idx="6">
                  <c:v>1250</c:v>
                </c:pt>
                <c:pt idx="7">
                  <c:v>220</c:v>
                </c:pt>
              </c:numCache>
            </c:numRef>
          </c:val>
        </c:ser>
        <c:ser>
          <c:idx val="1"/>
          <c:order val="1"/>
          <c:tx>
            <c:strRef>
              <c:f>_ChartData!C1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_ChartData!$A$2:$A$9</c:f>
              <c:strCache>
                <c:ptCount val="8"/>
                <c:pt idx="0">
                  <c:v>Housing</c:v>
                </c:pt>
                <c:pt idx="1">
                  <c:v>Utilities</c:v>
                </c:pt>
                <c:pt idx="2">
                  <c:v>Transportation</c:v>
                </c:pt>
                <c:pt idx="3">
                  <c:v>Food</c:v>
                </c:pt>
                <c:pt idx="4">
                  <c:v>Personal</c:v>
                </c:pt>
                <c:pt idx="5">
                  <c:v>Health</c:v>
                </c:pt>
                <c:pt idx="6">
                  <c:v>Savings</c:v>
                </c:pt>
                <c:pt idx="7">
                  <c:v>Misc</c:v>
                </c:pt>
              </c:strCache>
            </c:strRef>
          </c:cat>
          <c:val>
            <c:numRef>
              <c:f>_ChartData!$C$2:$C$9</c:f>
              <c:numCache>
                <c:formatCode>\$#,##0;[RED]"($"#,##0\);\—</c:formatCode>
                <c:ptCount val="8"/>
                <c:pt idx="0">
                  <c:v>1780</c:v>
                </c:pt>
                <c:pt idx="1">
                  <c:v>340</c:v>
                </c:pt>
                <c:pt idx="2">
                  <c:v>735</c:v>
                </c:pt>
                <c:pt idx="3">
                  <c:v>880</c:v>
                </c:pt>
                <c:pt idx="4">
                  <c:v>310</c:v>
                </c:pt>
                <c:pt idx="5">
                  <c:v>280</c:v>
                </c:pt>
                <c:pt idx="6">
                  <c:v>1250</c:v>
                </c:pt>
                <c:pt idx="7">
                  <c:v>290</c:v>
                </c:pt>
              </c:numCache>
            </c:numRef>
          </c:val>
        </c:ser>
        <c:gapWidth val="150"/>
        <c:overlap val="0"/>
        <c:axId val="43852584"/>
        <c:axId val="27646729"/>
      </c:barChart>
      <c:catAx>
        <c:axId val="43852584"/>
        <c:scaling>
          <c:orientation val="minMax"/>
        </c:scaling>
        <c:delete val="0"/>
        <c:axPos val="b"/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7646729"/>
        <c:crosses val="autoZero"/>
        <c:auto val="1"/>
        <c:lblAlgn val="ctr"/>
        <c:lblOffset val="100"/>
        <c:noMultiLvlLbl val="0"/>
      </c:catAx>
      <c:valAx>
        <c:axId val="2764672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;[RED]&quot;($&quot;#,##0\);\—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385258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Where Your Money Went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_ChartData!C1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672a8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b4744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aa64f"/>
              </a:solidFill>
              <a:ln w="0">
                <a:noFill/>
              </a:ln>
            </c:spPr>
          </c:dPt>
          <c:dPt>
            <c:idx val="3"/>
            <c:spPr>
              <a:solidFill>
                <a:srgbClr val="725990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299b0"/>
              </a:solidFill>
              <a:ln w="0">
                <a:noFill/>
              </a:ln>
            </c:spPr>
          </c:dPt>
          <c:dPt>
            <c:idx val="5"/>
            <c:spPr>
              <a:solidFill>
                <a:srgbClr val="dc853e"/>
              </a:solidFill>
              <a:ln w="0">
                <a:noFill/>
              </a:ln>
            </c:spPr>
          </c:dPt>
          <c:dPt>
            <c:idx val="6"/>
            <c:spPr>
              <a:solidFill>
                <a:srgbClr val="93a9ce"/>
              </a:solidFill>
              <a:ln w="0">
                <a:noFill/>
              </a:ln>
            </c:spPr>
          </c:dPt>
          <c:dPt>
            <c:idx val="7"/>
            <c:spPr>
              <a:solidFill>
                <a:srgbClr val="d09493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_ChartData!$A$2:$A$9</c:f>
              <c:strCache>
                <c:ptCount val="8"/>
                <c:pt idx="0">
                  <c:v>Housing</c:v>
                </c:pt>
                <c:pt idx="1">
                  <c:v>Utilities</c:v>
                </c:pt>
                <c:pt idx="2">
                  <c:v>Transportation</c:v>
                </c:pt>
                <c:pt idx="3">
                  <c:v>Food</c:v>
                </c:pt>
                <c:pt idx="4">
                  <c:v>Personal</c:v>
                </c:pt>
                <c:pt idx="5">
                  <c:v>Health</c:v>
                </c:pt>
                <c:pt idx="6">
                  <c:v>Savings</c:v>
                </c:pt>
                <c:pt idx="7">
                  <c:v>Misc</c:v>
                </c:pt>
              </c:strCache>
            </c:strRef>
          </c:cat>
          <c:val>
            <c:numRef>
              <c:f>_ChartData!$C$2:$C$9</c:f>
              <c:numCache>
                <c:formatCode>\$#,##0;[RED]"($"#,##0\);\—</c:formatCode>
                <c:ptCount val="8"/>
                <c:pt idx="0">
                  <c:v>1780</c:v>
                </c:pt>
                <c:pt idx="1">
                  <c:v>340</c:v>
                </c:pt>
                <c:pt idx="2">
                  <c:v>735</c:v>
                </c:pt>
                <c:pt idx="3">
                  <c:v>880</c:v>
                </c:pt>
                <c:pt idx="4">
                  <c:v>310</c:v>
                </c:pt>
                <c:pt idx="5">
                  <c:v>280</c:v>
                </c:pt>
                <c:pt idx="6">
                  <c:v>1250</c:v>
                </c:pt>
                <c:pt idx="7">
                  <c:v>290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Spending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_ChartData!C1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_ChartData!$A$2:$A$9</c:f>
              <c:strCache>
                <c:ptCount val="8"/>
                <c:pt idx="0">
                  <c:v>Housing</c:v>
                </c:pt>
                <c:pt idx="1">
                  <c:v>Utilities</c:v>
                </c:pt>
                <c:pt idx="2">
                  <c:v>Transportation</c:v>
                </c:pt>
                <c:pt idx="3">
                  <c:v>Food</c:v>
                </c:pt>
                <c:pt idx="4">
                  <c:v>Personal</c:v>
                </c:pt>
                <c:pt idx="5">
                  <c:v>Health</c:v>
                </c:pt>
                <c:pt idx="6">
                  <c:v>Savings</c:v>
                </c:pt>
                <c:pt idx="7">
                  <c:v>Misc</c:v>
                </c:pt>
              </c:strCache>
            </c:strRef>
          </c:cat>
          <c:val>
            <c:numRef>
              <c:f>_ChartData!$C$2:$C$9</c:f>
              <c:numCache>
                <c:formatCode>\$#,##0;[RED]"($"#,##0\);\—</c:formatCode>
                <c:ptCount val="8"/>
                <c:pt idx="0">
                  <c:v>1780</c:v>
                </c:pt>
                <c:pt idx="1">
                  <c:v>340</c:v>
                </c:pt>
                <c:pt idx="2">
                  <c:v>735</c:v>
                </c:pt>
                <c:pt idx="3">
                  <c:v>880</c:v>
                </c:pt>
                <c:pt idx="4">
                  <c:v>310</c:v>
                </c:pt>
                <c:pt idx="5">
                  <c:v>280</c:v>
                </c:pt>
                <c:pt idx="6">
                  <c:v>1250</c:v>
                </c:pt>
                <c:pt idx="7">
                  <c:v>290</c:v>
                </c:pt>
              </c:numCache>
            </c:numRef>
          </c:val>
        </c:ser>
        <c:gapWidth val="150"/>
        <c:overlap val="0"/>
        <c:axId val="49333072"/>
        <c:axId val="88670617"/>
      </c:barChart>
      <c:catAx>
        <c:axId val="4933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8670617"/>
        <c:crosses val="autoZero"/>
        <c:auto val="1"/>
        <c:lblAlgn val="ctr"/>
        <c:lblOffset val="100"/>
        <c:noMultiLvlLbl val="0"/>
      </c:catAx>
      <c:valAx>
        <c:axId val="8867061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933307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Income vs Expenses Throughout the Year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'Yearly Trends'!B5</c:f>
              <c:strCache>
                <c:ptCount val="1"/>
                <c:pt idx="0">
                  <c:v>  ●  Income</c:v>
                </c:pt>
              </c:strCache>
            </c:strRef>
          </c:tx>
          <c:spPr>
            <a:solidFill>
              <a:srgbClr val="aa433f"/>
            </a:solidFill>
            <a:ln w="47520">
              <a:solidFill>
                <a:srgbClr val="aa433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'Yearly Trends'!$C$4:$N$4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'Yearly Trends'!$C$5:$N$5</c:f>
              <c:numCache>
                <c:formatCode>\$#,##0;[RED]"($"#,##0\);\—</c:formatCode>
                <c:ptCount val="12"/>
                <c:pt idx="0">
                  <c:v>4500</c:v>
                </c:pt>
                <c:pt idx="1">
                  <c:v>4500</c:v>
                </c:pt>
                <c:pt idx="2">
                  <c:v>4500</c:v>
                </c:pt>
                <c:pt idx="3">
                  <c:v>4500</c:v>
                </c:pt>
                <c:pt idx="4">
                  <c:v>4500</c:v>
                </c:pt>
                <c:pt idx="5">
                  <c:v>4500</c:v>
                </c:pt>
                <c:pt idx="6">
                  <c:v>4500</c:v>
                </c:pt>
                <c:pt idx="7">
                  <c:v>4500</c:v>
                </c:pt>
                <c:pt idx="8">
                  <c:v>4500</c:v>
                </c:pt>
                <c:pt idx="9">
                  <c:v>4500</c:v>
                </c:pt>
                <c:pt idx="10">
                  <c:v>4500</c:v>
                </c:pt>
                <c:pt idx="11">
                  <c:v>4500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'Yearly Trends'!B14</c:f>
              <c:strCache>
                <c:ptCount val="1"/>
                <c:pt idx="0">
                  <c:v>   TOTAL EXPENSES</c:v>
                </c:pt>
              </c:strCache>
            </c:strRef>
          </c:tx>
          <c:spPr>
            <a:solidFill>
              <a:srgbClr val="cc8f8e"/>
            </a:solidFill>
            <a:ln w="47520">
              <a:solidFill>
                <a:srgbClr val="cc8f8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'Yearly Trends'!$C$4:$N$4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'Yearly Trends'!$C$14:$N$14</c:f>
              <c:numCache>
                <c:formatCode>\$#,##0;[RED]"($"#,##0\);\—</c:formatCode>
                <c:ptCount val="12"/>
                <c:pt idx="0">
                  <c:v>3430</c:v>
                </c:pt>
                <c:pt idx="1">
                  <c:v>3350</c:v>
                </c:pt>
                <c:pt idx="2">
                  <c:v>3520</c:v>
                </c:pt>
                <c:pt idx="3">
                  <c:v>3580</c:v>
                </c:pt>
                <c:pt idx="4">
                  <c:v>3570</c:v>
                </c:pt>
                <c:pt idx="5">
                  <c:v>3730</c:v>
                </c:pt>
                <c:pt idx="6">
                  <c:v>3730</c:v>
                </c:pt>
                <c:pt idx="7">
                  <c:v>3690</c:v>
                </c:pt>
                <c:pt idx="8">
                  <c:v>3640</c:v>
                </c:pt>
                <c:pt idx="9">
                  <c:v>3670</c:v>
                </c:pt>
                <c:pt idx="10">
                  <c:v>3690</c:v>
                </c:pt>
                <c:pt idx="11">
                  <c:v>4220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90783123"/>
        <c:axId val="70194326"/>
      </c:lineChart>
      <c:catAx>
        <c:axId val="907831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0194326"/>
        <c:crosses val="autoZero"/>
        <c:auto val="1"/>
        <c:lblAlgn val="ctr"/>
        <c:lblOffset val="100"/>
        <c:noMultiLvlLbl val="0"/>
      </c:catAx>
      <c:valAx>
        <c:axId val="7019432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Amount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078312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Net Balance Each Month (Money Left Over)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areaChart>
        <c:grouping val="standard"/>
        <c:ser>
          <c:idx val="0"/>
          <c:order val="0"/>
          <c:tx>
            <c:strRef>
              <c:f>'Yearly Trends'!B15</c:f>
              <c:strCache>
                <c:ptCount val="1"/>
                <c:pt idx="0">
                  <c:v>   NET (Income − Expenses)</c:v>
                </c:pt>
              </c:strCache>
            </c:strRef>
          </c:tx>
          <c:spPr>
            <a:solidFill>
              <a:srgbClr val="9bbb59"/>
            </a:solidFill>
            <a:ln w="9360">
              <a:solidFill>
                <a:srgbClr val="f9f9f9"/>
              </a:solidFill>
              <a:round/>
            </a:ln>
          </c:spP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'Yearly Trends'!$C$4:$N$4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'Yearly Trends'!$C$15:$N$15</c:f>
              <c:numCache>
                <c:formatCode>\$#,##0;[RED]"($"#,##0\);\—</c:formatCode>
                <c:ptCount val="12"/>
                <c:pt idx="0">
                  <c:v>1070</c:v>
                </c:pt>
                <c:pt idx="1">
                  <c:v>1150</c:v>
                </c:pt>
                <c:pt idx="2">
                  <c:v>980</c:v>
                </c:pt>
                <c:pt idx="3">
                  <c:v>920</c:v>
                </c:pt>
                <c:pt idx="4">
                  <c:v>930</c:v>
                </c:pt>
                <c:pt idx="5">
                  <c:v>770</c:v>
                </c:pt>
                <c:pt idx="6">
                  <c:v>770</c:v>
                </c:pt>
                <c:pt idx="7">
                  <c:v>810</c:v>
                </c:pt>
                <c:pt idx="8">
                  <c:v>860</c:v>
                </c:pt>
                <c:pt idx="9">
                  <c:v>830</c:v>
                </c:pt>
                <c:pt idx="10">
                  <c:v>810</c:v>
                </c:pt>
                <c:pt idx="11">
                  <c:v>280</c:v>
                </c:pt>
              </c:numCache>
            </c:numRef>
          </c:val>
        </c:ser>
        <c:axId val="60580670"/>
        <c:axId val="92231761"/>
      </c:areaChart>
      <c:catAx>
        <c:axId val="6058067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2231761"/>
        <c:crosses val="autoZero"/>
        <c:auto val="1"/>
        <c:lblAlgn val="ctr"/>
        <c:lblOffset val="100"/>
        <c:noMultiLvlLbl val="0"/>
      </c:catAx>
      <c:valAx>
        <c:axId val="9223176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Net Saved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0580670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Where Your Money Goes Each Month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'Yearly Trends'!B6</c:f>
              <c:strCache>
                <c:ptCount val="1"/>
                <c:pt idx="0">
                  <c:v>  ●  Housing</c:v>
                </c:pt>
              </c:strCache>
            </c:strRef>
          </c:tx>
          <c:spPr>
            <a:solidFill>
              <a:srgbClr val="385b8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'Yearly Trends'!$C$4:$N$4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'Yearly Trends'!$C$6:$N$6</c:f>
              <c:numCache>
                <c:formatCode>\$#,##0;[RED]"($"#,##0\);\—</c:formatCode>
                <c:ptCount val="12"/>
                <c:pt idx="0">
                  <c:v>1400</c:v>
                </c:pt>
                <c:pt idx="1">
                  <c:v>1400</c:v>
                </c:pt>
                <c:pt idx="2">
                  <c:v>1400</c:v>
                </c:pt>
                <c:pt idx="3">
                  <c:v>1400</c:v>
                </c:pt>
                <c:pt idx="4">
                  <c:v>1400</c:v>
                </c:pt>
                <c:pt idx="5">
                  <c:v>1400</c:v>
                </c:pt>
                <c:pt idx="6">
                  <c:v>1400</c:v>
                </c:pt>
                <c:pt idx="7">
                  <c:v>1400</c:v>
                </c:pt>
                <c:pt idx="8">
                  <c:v>1400</c:v>
                </c:pt>
                <c:pt idx="9">
                  <c:v>1400</c:v>
                </c:pt>
                <c:pt idx="10">
                  <c:v>1400</c:v>
                </c:pt>
                <c:pt idx="11">
                  <c:v>1400</c:v>
                </c:pt>
              </c:numCache>
            </c:numRef>
          </c:val>
        </c:ser>
        <c:ser>
          <c:idx val="1"/>
          <c:order val="1"/>
          <c:tx>
            <c:strRef>
              <c:f>'Yearly Trends'!B7</c:f>
              <c:strCache>
                <c:ptCount val="1"/>
                <c:pt idx="0">
                  <c:v>  ●  Utilities</c:v>
                </c:pt>
              </c:strCache>
            </c:strRef>
          </c:tx>
          <c:spPr>
            <a:solidFill>
              <a:srgbClr val="3f6898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'Yearly Trends'!$C$4:$N$4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'Yearly Trends'!$C$7:$N$7</c:f>
              <c:numCache>
                <c:formatCode>\$#,##0;[RED]"($"#,##0\);\—</c:formatCode>
                <c:ptCount val="12"/>
                <c:pt idx="0">
                  <c:v>180</c:v>
                </c:pt>
                <c:pt idx="1">
                  <c:v>200</c:v>
                </c:pt>
                <c:pt idx="2">
                  <c:v>170</c:v>
                </c:pt>
                <c:pt idx="3">
                  <c:v>150</c:v>
                </c:pt>
                <c:pt idx="4">
                  <c:v>140</c:v>
                </c:pt>
                <c:pt idx="5">
                  <c:v>130</c:v>
                </c:pt>
                <c:pt idx="6">
                  <c:v>160</c:v>
                </c:pt>
                <c:pt idx="7">
                  <c:v>170</c:v>
                </c:pt>
                <c:pt idx="8">
                  <c:v>150</c:v>
                </c:pt>
                <c:pt idx="9">
                  <c:v>160</c:v>
                </c:pt>
                <c:pt idx="10">
                  <c:v>180</c:v>
                </c:pt>
                <c:pt idx="11">
                  <c:v>210</c:v>
                </c:pt>
              </c:numCache>
            </c:numRef>
          </c:val>
        </c:ser>
        <c:ser>
          <c:idx val="2"/>
          <c:order val="2"/>
          <c:tx>
            <c:strRef>
              <c:f>'Yearly Trends'!B8</c:f>
              <c:strCache>
                <c:ptCount val="1"/>
                <c:pt idx="0">
                  <c:v>  ●  Transport</c:v>
                </c:pt>
              </c:strCache>
            </c:strRef>
          </c:tx>
          <c:spPr>
            <a:solidFill>
              <a:srgbClr val="4672a8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'Yearly Trends'!$C$4:$N$4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'Yearly Trends'!$C$8:$N$8</c:f>
              <c:numCache>
                <c:formatCode>\$#,##0;[RED]"($"#,##0\);\—</c:formatCode>
                <c:ptCount val="12"/>
                <c:pt idx="0">
                  <c:v>320</c:v>
                </c:pt>
                <c:pt idx="1">
                  <c:v>300</c:v>
                </c:pt>
                <c:pt idx="2">
                  <c:v>310</c:v>
                </c:pt>
                <c:pt idx="3">
                  <c:v>340</c:v>
                </c:pt>
                <c:pt idx="4">
                  <c:v>330</c:v>
                </c:pt>
                <c:pt idx="5">
                  <c:v>360</c:v>
                </c:pt>
                <c:pt idx="6">
                  <c:v>350</c:v>
                </c:pt>
                <c:pt idx="7">
                  <c:v>340</c:v>
                </c:pt>
                <c:pt idx="8">
                  <c:v>320</c:v>
                </c:pt>
                <c:pt idx="9">
                  <c:v>310</c:v>
                </c:pt>
                <c:pt idx="10">
                  <c:v>300</c:v>
                </c:pt>
                <c:pt idx="11">
                  <c:v>330</c:v>
                </c:pt>
              </c:numCache>
            </c:numRef>
          </c:val>
        </c:ser>
        <c:ser>
          <c:idx val="3"/>
          <c:order val="3"/>
          <c:tx>
            <c:strRef>
              <c:f>'Yearly Trends'!B9</c:f>
              <c:strCache>
                <c:ptCount val="1"/>
                <c:pt idx="0">
                  <c:v>  ●  Food</c:v>
                </c:pt>
              </c:strCache>
            </c:strRef>
          </c:tx>
          <c:spPr>
            <a:solidFill>
              <a:srgbClr val="4c7cb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'Yearly Trends'!$C$4:$N$4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'Yearly Trends'!$C$9:$N$9</c:f>
              <c:numCache>
                <c:formatCode>\$#,##0;[RED]"($"#,##0\);\—</c:formatCode>
                <c:ptCount val="12"/>
                <c:pt idx="0">
                  <c:v>480</c:v>
                </c:pt>
                <c:pt idx="1">
                  <c:v>460</c:v>
                </c:pt>
                <c:pt idx="2">
                  <c:v>500</c:v>
                </c:pt>
                <c:pt idx="3">
                  <c:v>520</c:v>
                </c:pt>
                <c:pt idx="4">
                  <c:v>510</c:v>
                </c:pt>
                <c:pt idx="5">
                  <c:v>540</c:v>
                </c:pt>
                <c:pt idx="6">
                  <c:v>560</c:v>
                </c:pt>
                <c:pt idx="7">
                  <c:v>550</c:v>
                </c:pt>
                <c:pt idx="8">
                  <c:v>500</c:v>
                </c:pt>
                <c:pt idx="9">
                  <c:v>490</c:v>
                </c:pt>
                <c:pt idx="10">
                  <c:v>520</c:v>
                </c:pt>
                <c:pt idx="11">
                  <c:v>580</c:v>
                </c:pt>
              </c:numCache>
            </c:numRef>
          </c:val>
        </c:ser>
        <c:ser>
          <c:idx val="4"/>
          <c:order val="4"/>
          <c:tx>
            <c:strRef>
              <c:f>'Yearly Trends'!B10</c:f>
              <c:strCache>
                <c:ptCount val="1"/>
                <c:pt idx="0">
                  <c:v>  ●  Personal</c:v>
                </c:pt>
              </c:strCache>
            </c:strRef>
          </c:tx>
          <c:spPr>
            <a:solidFill>
              <a:srgbClr val="6c90c3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'Yearly Trends'!$C$4:$N$4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'Yearly Trends'!$C$10:$N$10</c:f>
              <c:numCache>
                <c:formatCode>\$#,##0;[RED]"($"#,##0\);\—</c:formatCode>
                <c:ptCount val="12"/>
                <c:pt idx="0">
                  <c:v>220</c:v>
                </c:pt>
                <c:pt idx="1">
                  <c:v>180</c:v>
                </c:pt>
                <c:pt idx="2">
                  <c:v>250</c:v>
                </c:pt>
                <c:pt idx="3">
                  <c:v>200</c:v>
                </c:pt>
                <c:pt idx="4">
                  <c:v>240</c:v>
                </c:pt>
                <c:pt idx="5">
                  <c:v>300</c:v>
                </c:pt>
                <c:pt idx="6">
                  <c:v>280</c:v>
                </c:pt>
                <c:pt idx="7">
                  <c:v>260</c:v>
                </c:pt>
                <c:pt idx="8">
                  <c:v>230</c:v>
                </c:pt>
                <c:pt idx="9">
                  <c:v>250</c:v>
                </c:pt>
                <c:pt idx="10">
                  <c:v>210</c:v>
                </c:pt>
                <c:pt idx="11">
                  <c:v>400</c:v>
                </c:pt>
              </c:numCache>
            </c:numRef>
          </c:val>
        </c:ser>
        <c:ser>
          <c:idx val="5"/>
          <c:order val="5"/>
          <c:tx>
            <c:strRef>
              <c:f>'Yearly Trends'!B11</c:f>
              <c:strCache>
                <c:ptCount val="1"/>
                <c:pt idx="0">
                  <c:v>  ●  Health</c:v>
                </c:pt>
              </c:strCache>
            </c:strRef>
          </c:tx>
          <c:spPr>
            <a:solidFill>
              <a:srgbClr val="93a9ce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'Yearly Trends'!$C$4:$N$4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'Yearly Trends'!$C$11:$N$11</c:f>
              <c:numCache>
                <c:formatCode>\$#,##0;[RED]"($"#,##0\);\—</c:formatCode>
                <c:ptCount val="12"/>
                <c:pt idx="0">
                  <c:v>150</c:v>
                </c:pt>
                <c:pt idx="1">
                  <c:v>150</c:v>
                </c:pt>
                <c:pt idx="2">
                  <c:v>150</c:v>
                </c:pt>
                <c:pt idx="3">
                  <c:v>150</c:v>
                </c:pt>
                <c:pt idx="4">
                  <c:v>150</c:v>
                </c:pt>
                <c:pt idx="5">
                  <c:v>150</c:v>
                </c:pt>
                <c:pt idx="6">
                  <c:v>150</c:v>
                </c:pt>
                <c:pt idx="7">
                  <c:v>150</c:v>
                </c:pt>
                <c:pt idx="8">
                  <c:v>150</c:v>
                </c:pt>
                <c:pt idx="9">
                  <c:v>150</c:v>
                </c:pt>
                <c:pt idx="10">
                  <c:v>150</c:v>
                </c:pt>
                <c:pt idx="11">
                  <c:v>150</c:v>
                </c:pt>
              </c:numCache>
            </c:numRef>
          </c:val>
        </c:ser>
        <c:ser>
          <c:idx val="6"/>
          <c:order val="6"/>
          <c:tx>
            <c:strRef>
              <c:f>'Yearly Trends'!B12</c:f>
              <c:strCache>
                <c:ptCount val="1"/>
                <c:pt idx="0">
                  <c:v>  ●  Savings</c:v>
                </c:pt>
              </c:strCache>
            </c:strRef>
          </c:tx>
          <c:spPr>
            <a:solidFill>
              <a:srgbClr val="b0bfd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'Yearly Trends'!$C$4:$N$4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'Yearly Trends'!$C$12:$N$12</c:f>
              <c:numCache>
                <c:formatCode>\$#,##0;[RED]"($"#,##0\);\—</c:formatCode>
                <c:ptCount val="12"/>
                <c:pt idx="0">
                  <c:v>600</c:v>
                </c:pt>
                <c:pt idx="1">
                  <c:v>600</c:v>
                </c:pt>
                <c:pt idx="2">
                  <c:v>650</c:v>
                </c:pt>
                <c:pt idx="3">
                  <c:v>700</c:v>
                </c:pt>
                <c:pt idx="4">
                  <c:v>700</c:v>
                </c:pt>
                <c:pt idx="5">
                  <c:v>700</c:v>
                </c:pt>
                <c:pt idx="6">
                  <c:v>750</c:v>
                </c:pt>
                <c:pt idx="7">
                  <c:v>750</c:v>
                </c:pt>
                <c:pt idx="8">
                  <c:v>800</c:v>
                </c:pt>
                <c:pt idx="9">
                  <c:v>800</c:v>
                </c:pt>
                <c:pt idx="10">
                  <c:v>800</c:v>
                </c:pt>
                <c:pt idx="11">
                  <c:v>900</c:v>
                </c:pt>
              </c:numCache>
            </c:numRef>
          </c:val>
        </c:ser>
        <c:ser>
          <c:idx val="7"/>
          <c:order val="7"/>
          <c:tx>
            <c:strRef>
              <c:f>'Yearly Trends'!B13</c:f>
              <c:strCache>
                <c:ptCount val="1"/>
                <c:pt idx="0">
                  <c:v>  ●  Misc</c:v>
                </c:pt>
              </c:strCache>
            </c:strRef>
          </c:tx>
          <c:spPr>
            <a:solidFill>
              <a:srgbClr val="c8d1e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'Yearly Trends'!$C$4:$N$4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'Yearly Trends'!$C$13:$N$13</c:f>
              <c:numCache>
                <c:formatCode>\$#,##0;[RED]"($"#,##0\);\—</c:formatCode>
                <c:ptCount val="12"/>
                <c:pt idx="0">
                  <c:v>80</c:v>
                </c:pt>
                <c:pt idx="1">
                  <c:v>60</c:v>
                </c:pt>
                <c:pt idx="2">
                  <c:v>90</c:v>
                </c:pt>
                <c:pt idx="3">
                  <c:v>120</c:v>
                </c:pt>
                <c:pt idx="4">
                  <c:v>100</c:v>
                </c:pt>
                <c:pt idx="5">
                  <c:v>150</c:v>
                </c:pt>
                <c:pt idx="6">
                  <c:v>80</c:v>
                </c:pt>
                <c:pt idx="7">
                  <c:v>70</c:v>
                </c:pt>
                <c:pt idx="8">
                  <c:v>90</c:v>
                </c:pt>
                <c:pt idx="9">
                  <c:v>110</c:v>
                </c:pt>
                <c:pt idx="10">
                  <c:v>130</c:v>
                </c:pt>
                <c:pt idx="11">
                  <c:v>250</c:v>
                </c:pt>
              </c:numCache>
            </c:numRef>
          </c:val>
        </c:ser>
        <c:gapWidth val="150"/>
        <c:overlap val="100"/>
        <c:axId val="14203554"/>
        <c:axId val="78444194"/>
      </c:barChart>
      <c:catAx>
        <c:axId val="1420355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8444194"/>
        <c:crosses val="autoZero"/>
        <c:auto val="1"/>
        <c:lblAlgn val="ctr"/>
        <c:lblOffset val="100"/>
        <c:noMultiLvlLbl val="0"/>
      </c:catAx>
      <c:valAx>
        <c:axId val="7844419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Amount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420355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Where Your Savings Go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_ChartData!G1</c:f>
              <c:strCache>
                <c:ptCount val="1"/>
                <c:pt idx="0">
                  <c:v>Saved</c:v>
                </c:pt>
              </c:strCache>
            </c:strRef>
          </c:tx>
          <c:spPr>
            <a:gradFill>
              <a:gsLst>
                <a:gs pos="0">
                  <a:srgbClr val="2e5f99"/>
                </a:gs>
                <a:gs pos="80000">
                  <a:srgbClr val="3c7ac7"/>
                </a:gs>
                <a:gs pos="100000">
                  <a:srgbClr val="397bca"/>
                </a:gs>
              </a:gsLst>
              <a:lin ang="16200000"/>
            </a:gradFill>
            <a:ln w="0">
              <a:noFill/>
            </a:ln>
          </c:spPr>
          <c:explosion val="0"/>
          <c:dPt>
            <c:idx val="0"/>
            <c:spPr>
              <a:gradFill>
                <a:gsLst>
                  <a:gs pos="0">
                    <a:srgbClr val="295488"/>
                  </a:gs>
                  <a:gs pos="80000">
                    <a:srgbClr val="356db0"/>
                  </a:gs>
                  <a:gs pos="100000">
                    <a:srgbClr val="336cb4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8b2926"/>
                  </a:gs>
                  <a:gs pos="80000">
                    <a:srgbClr val="b43632"/>
                  </a:gs>
                  <a:gs pos="100000">
                    <a:srgbClr val="b73531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698530"/>
                  </a:gs>
                  <a:gs pos="80000">
                    <a:srgbClr val="8aad3f"/>
                  </a:gs>
                  <a:gs pos="100000">
                    <a:srgbClr val="8bb03d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553c71"/>
                  </a:gs>
                  <a:gs pos="80000">
                    <a:srgbClr val="6d4e93"/>
                  </a:gs>
                  <a:gs pos="100000">
                    <a:srgbClr val="6d4d95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25798f"/>
                  </a:gs>
                  <a:gs pos="80000">
                    <a:srgbClr val="2f9dba"/>
                  </a:gs>
                  <a:gs pos="100000">
                    <a:srgbClr val="2d9fbe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b6611c"/>
                  </a:gs>
                  <a:gs pos="80000">
                    <a:srgbClr val="ec7d25"/>
                  </a:gs>
                  <a:gs pos="100000">
                    <a:srgbClr val="f17e21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667da0"/>
                  </a:gs>
                  <a:gs pos="80000">
                    <a:srgbClr val="85a1d0"/>
                  </a:gs>
                  <a:gs pos="100000">
                    <a:srgbClr val="85a1d2"/>
                  </a:gs>
                </a:gsLst>
                <a:lin ang="16200000"/>
              </a:gradFill>
              <a:ln w="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a26766"/>
                  </a:gs>
                  <a:gs pos="80000">
                    <a:srgbClr val="d28685"/>
                  </a:gs>
                  <a:gs pos="100000">
                    <a:srgbClr val="d48685"/>
                  </a:gs>
                </a:gsLst>
                <a:lin ang="16200000"/>
              </a:gradFill>
              <a:ln w="0">
                <a:noFill/>
              </a:ln>
            </c:spPr>
          </c:dPt>
          <c:dLbls>
            <c:numFmt formatCode="0%" sourceLinked="1"/>
            <c:dLbl>
              <c:idx val="0"/>
              <c:numFmt formatCode="0%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numFmt formatCode="0%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numFmt formatCode="0%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numFmt formatCode="0%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numFmt formatCode="0%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5"/>
              <c:numFmt formatCode="0%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6"/>
              <c:numFmt formatCode="0%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7"/>
              <c:numFmt formatCode="0%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_ChartData!$E$2:$E$9</c:f>
              <c:strCache>
                <c:ptCount val="8"/>
                <c:pt idx="0">
                  <c:v>Emergency Fund</c:v>
                </c:pt>
                <c:pt idx="1">
                  <c:v>Vacation</c:v>
                </c:pt>
                <c:pt idx="2">
                  <c:v>Car Down Pmt</c:v>
                </c:pt>
                <c:pt idx="3">
                  <c:v>House Deposit</c:v>
                </c:pt>
                <c:pt idx="4">
                  <c:v>Wedding</c:v>
                </c:pt>
                <c:pt idx="5">
                  <c:v>Education</c:v>
                </c:pt>
                <c:pt idx="6">
                  <c:v>Laptop</c:v>
                </c:pt>
                <c:pt idx="7">
                  <c:v>Holiday Gifts</c:v>
                </c:pt>
              </c:strCache>
            </c:strRef>
          </c:cat>
          <c:val>
            <c:numRef>
              <c:f>_ChartData!$G$2:$G$9</c:f>
              <c:numCache>
                <c:formatCode>\$#,##0;[RED]"($"#,##0\);\—</c:formatCode>
                <c:ptCount val="8"/>
                <c:pt idx="0">
                  <c:v>4500</c:v>
                </c:pt>
                <c:pt idx="1">
                  <c:v>1200</c:v>
                </c:pt>
                <c:pt idx="2">
                  <c:v>2500</c:v>
                </c:pt>
                <c:pt idx="3">
                  <c:v>18000</c:v>
                </c:pt>
                <c:pt idx="4">
                  <c:v>9000</c:v>
                </c:pt>
                <c:pt idx="5">
                  <c:v>2500</c:v>
                </c:pt>
                <c:pt idx="6">
                  <c:v>800</c:v>
                </c:pt>
                <c:pt idx="7">
                  <c:v>300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Target vs Saved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_ChartData!F1</c:f>
              <c:strCache>
                <c:ptCount val="1"/>
                <c:pt idx="0">
                  <c:v>Target</c:v>
                </c:pt>
              </c:strCache>
            </c:strRef>
          </c:tx>
          <c:spPr>
            <a:solidFill>
              <a:srgbClr val="ab474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_ChartData!$E$2:$E$9</c:f>
              <c:strCache>
                <c:ptCount val="8"/>
                <c:pt idx="0">
                  <c:v>Emergency Fund</c:v>
                </c:pt>
                <c:pt idx="1">
                  <c:v>Vacation</c:v>
                </c:pt>
                <c:pt idx="2">
                  <c:v>Car Down Pmt</c:v>
                </c:pt>
                <c:pt idx="3">
                  <c:v>House Deposit</c:v>
                </c:pt>
                <c:pt idx="4">
                  <c:v>Wedding</c:v>
                </c:pt>
                <c:pt idx="5">
                  <c:v>Education</c:v>
                </c:pt>
                <c:pt idx="6">
                  <c:v>Laptop</c:v>
                </c:pt>
                <c:pt idx="7">
                  <c:v>Holiday Gifts</c:v>
                </c:pt>
              </c:strCache>
            </c:strRef>
          </c:cat>
          <c:val>
            <c:numRef>
              <c:f>_ChartData!$F$2:$F$9</c:f>
              <c:numCache>
                <c:formatCode>\$#,##0;[RED]"($"#,##0\);\—</c:formatCode>
                <c:ptCount val="8"/>
                <c:pt idx="0">
                  <c:v>10000</c:v>
                </c:pt>
                <c:pt idx="1">
                  <c:v>3000</c:v>
                </c:pt>
                <c:pt idx="2">
                  <c:v>8000</c:v>
                </c:pt>
                <c:pt idx="3">
                  <c:v>40000</c:v>
                </c:pt>
                <c:pt idx="4">
                  <c:v>15000</c:v>
                </c:pt>
                <c:pt idx="5">
                  <c:v>2500</c:v>
                </c:pt>
                <c:pt idx="6">
                  <c:v>2000</c:v>
                </c:pt>
                <c:pt idx="7">
                  <c:v>1200</c:v>
                </c:pt>
              </c:numCache>
            </c:numRef>
          </c:val>
        </c:ser>
        <c:ser>
          <c:idx val="1"/>
          <c:order val="1"/>
          <c:tx>
            <c:strRef>
              <c:f>_ChartData!G1</c:f>
              <c:strCache>
                <c:ptCount val="1"/>
                <c:pt idx="0">
                  <c:v>Saved</c:v>
                </c:pt>
              </c:strCache>
            </c:strRef>
          </c:tx>
          <c:spPr>
            <a:solidFill>
              <a:srgbClr val="d09493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_ChartData!$E$2:$E$9</c:f>
              <c:strCache>
                <c:ptCount val="8"/>
                <c:pt idx="0">
                  <c:v>Emergency Fund</c:v>
                </c:pt>
                <c:pt idx="1">
                  <c:v>Vacation</c:v>
                </c:pt>
                <c:pt idx="2">
                  <c:v>Car Down Pmt</c:v>
                </c:pt>
                <c:pt idx="3">
                  <c:v>House Deposit</c:v>
                </c:pt>
                <c:pt idx="4">
                  <c:v>Wedding</c:v>
                </c:pt>
                <c:pt idx="5">
                  <c:v>Education</c:v>
                </c:pt>
                <c:pt idx="6">
                  <c:v>Laptop</c:v>
                </c:pt>
                <c:pt idx="7">
                  <c:v>Holiday Gifts</c:v>
                </c:pt>
              </c:strCache>
            </c:strRef>
          </c:cat>
          <c:val>
            <c:numRef>
              <c:f>_ChartData!$G$2:$G$9</c:f>
              <c:numCache>
                <c:formatCode>\$#,##0;[RED]"($"#,##0\);\—</c:formatCode>
                <c:ptCount val="8"/>
                <c:pt idx="0">
                  <c:v>4500</c:v>
                </c:pt>
                <c:pt idx="1">
                  <c:v>1200</c:v>
                </c:pt>
                <c:pt idx="2">
                  <c:v>2500</c:v>
                </c:pt>
                <c:pt idx="3">
                  <c:v>18000</c:v>
                </c:pt>
                <c:pt idx="4">
                  <c:v>9000</c:v>
                </c:pt>
                <c:pt idx="5">
                  <c:v>2500</c:v>
                </c:pt>
                <c:pt idx="6">
                  <c:v>800</c:v>
                </c:pt>
                <c:pt idx="7">
                  <c:v>300</c:v>
                </c:pt>
              </c:numCache>
            </c:numRef>
          </c:val>
        </c:ser>
        <c:gapWidth val="150"/>
        <c:overlap val="0"/>
        <c:axId val="44773608"/>
        <c:axId val="27203214"/>
      </c:barChart>
      <c:catAx>
        <c:axId val="44773608"/>
        <c:scaling>
          <c:orientation val="minMax"/>
        </c:scaling>
        <c:delete val="0"/>
        <c:axPos val="b"/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7203214"/>
        <c:crosses val="autoZero"/>
        <c:auto val="1"/>
        <c:lblAlgn val="ctr"/>
        <c:lblOffset val="100"/>
        <c:noMultiLvlLbl val="0"/>
      </c:catAx>
      <c:valAx>
        <c:axId val="2720321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;[RED]&quot;($&quot;#,##0\);\—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77360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Relationship Id="rId3" Type="http://schemas.openxmlformats.org/officeDocument/2006/relationships/chart" Target="../charts/chart7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chart" Target="../charts/chart9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25</xdr:row>
      <xdr:rowOff>0</xdr:rowOff>
    </xdr:from>
    <xdr:to>
      <xdr:col>3</xdr:col>
      <xdr:colOff>1218600</xdr:colOff>
      <xdr:row>42</xdr:row>
      <xdr:rowOff>1440</xdr:rowOff>
    </xdr:to>
    <xdr:graphicFrame>
      <xdr:nvGraphicFramePr>
        <xdr:cNvPr id="0" name="Chart 1"/>
        <xdr:cNvGraphicFramePr/>
      </xdr:nvGraphicFramePr>
      <xdr:xfrm>
        <a:off x="141120" y="6743880"/>
        <a:ext cx="431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0</xdr:colOff>
      <xdr:row>25</xdr:row>
      <xdr:rowOff>0</xdr:rowOff>
    </xdr:from>
    <xdr:to>
      <xdr:col>8</xdr:col>
      <xdr:colOff>465840</xdr:colOff>
      <xdr:row>42</xdr:row>
      <xdr:rowOff>1440</xdr:rowOff>
    </xdr:to>
    <xdr:graphicFrame>
      <xdr:nvGraphicFramePr>
        <xdr:cNvPr id="1" name="Chart 2"/>
        <xdr:cNvGraphicFramePr/>
      </xdr:nvGraphicFramePr>
      <xdr:xfrm>
        <a:off x="4793040" y="6743880"/>
        <a:ext cx="431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44</xdr:row>
      <xdr:rowOff>0</xdr:rowOff>
    </xdr:from>
    <xdr:to>
      <xdr:col>3</xdr:col>
      <xdr:colOff>1218600</xdr:colOff>
      <xdr:row>61</xdr:row>
      <xdr:rowOff>1080</xdr:rowOff>
    </xdr:to>
    <xdr:graphicFrame>
      <xdr:nvGraphicFramePr>
        <xdr:cNvPr id="2" name="Chart 3"/>
        <xdr:cNvGraphicFramePr/>
      </xdr:nvGraphicFramePr>
      <xdr:xfrm>
        <a:off x="141120" y="10477440"/>
        <a:ext cx="431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0</xdr:colOff>
      <xdr:row>44</xdr:row>
      <xdr:rowOff>0</xdr:rowOff>
    </xdr:from>
    <xdr:to>
      <xdr:col>8</xdr:col>
      <xdr:colOff>465840</xdr:colOff>
      <xdr:row>61</xdr:row>
      <xdr:rowOff>1080</xdr:rowOff>
    </xdr:to>
    <xdr:graphicFrame>
      <xdr:nvGraphicFramePr>
        <xdr:cNvPr id="3" name="Chart 4"/>
        <xdr:cNvGraphicFramePr/>
      </xdr:nvGraphicFramePr>
      <xdr:xfrm>
        <a:off x="4793040" y="10477440"/>
        <a:ext cx="431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17</xdr:row>
      <xdr:rowOff>0</xdr:rowOff>
    </xdr:from>
    <xdr:to>
      <xdr:col>8</xdr:col>
      <xdr:colOff>699840</xdr:colOff>
      <xdr:row>34</xdr:row>
      <xdr:rowOff>1080</xdr:rowOff>
    </xdr:to>
    <xdr:graphicFrame>
      <xdr:nvGraphicFramePr>
        <xdr:cNvPr id="4" name="Chart 1"/>
        <xdr:cNvGraphicFramePr/>
      </xdr:nvGraphicFramePr>
      <xdr:xfrm>
        <a:off x="141120" y="5095800"/>
        <a:ext cx="64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36</xdr:row>
      <xdr:rowOff>0</xdr:rowOff>
    </xdr:from>
    <xdr:to>
      <xdr:col>8</xdr:col>
      <xdr:colOff>699840</xdr:colOff>
      <xdr:row>53</xdr:row>
      <xdr:rowOff>1080</xdr:rowOff>
    </xdr:to>
    <xdr:graphicFrame>
      <xdr:nvGraphicFramePr>
        <xdr:cNvPr id="5" name="Chart 2"/>
        <xdr:cNvGraphicFramePr/>
      </xdr:nvGraphicFramePr>
      <xdr:xfrm>
        <a:off x="141120" y="8829720"/>
        <a:ext cx="64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55</xdr:row>
      <xdr:rowOff>0</xdr:rowOff>
    </xdr:from>
    <xdr:to>
      <xdr:col>8</xdr:col>
      <xdr:colOff>699840</xdr:colOff>
      <xdr:row>75</xdr:row>
      <xdr:rowOff>149760</xdr:rowOff>
    </xdr:to>
    <xdr:graphicFrame>
      <xdr:nvGraphicFramePr>
        <xdr:cNvPr id="6" name="Chart 3"/>
        <xdr:cNvGraphicFramePr/>
      </xdr:nvGraphicFramePr>
      <xdr:xfrm>
        <a:off x="141120" y="12563640"/>
        <a:ext cx="647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16</xdr:row>
      <xdr:rowOff>0</xdr:rowOff>
    </xdr:from>
    <xdr:to>
      <xdr:col>4</xdr:col>
      <xdr:colOff>591480</xdr:colOff>
      <xdr:row>36</xdr:row>
      <xdr:rowOff>149760</xdr:rowOff>
    </xdr:to>
    <xdr:graphicFrame>
      <xdr:nvGraphicFramePr>
        <xdr:cNvPr id="7" name="Chart 1"/>
        <xdr:cNvGraphicFramePr/>
      </xdr:nvGraphicFramePr>
      <xdr:xfrm>
        <a:off x="141120" y="5229360"/>
        <a:ext cx="467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16</xdr:row>
      <xdr:rowOff>0</xdr:rowOff>
    </xdr:from>
    <xdr:to>
      <xdr:col>10</xdr:col>
      <xdr:colOff>214200</xdr:colOff>
      <xdr:row>36</xdr:row>
      <xdr:rowOff>149760</xdr:rowOff>
    </xdr:to>
    <xdr:graphicFrame>
      <xdr:nvGraphicFramePr>
        <xdr:cNvPr id="8" name="Chart 2"/>
        <xdr:cNvGraphicFramePr/>
      </xdr:nvGraphicFramePr>
      <xdr:xfrm>
        <a:off x="5356800" y="5229360"/>
        <a:ext cx="467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1B0A6"/>
    <pageSetUpPr fitToPage="false"/>
  </sheetPr>
  <dimension ref="A1:G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6" min="2" style="0" width="22"/>
    <col collapsed="false" customWidth="true" hidden="false" outlineLevel="0" max="7" min="7" style="0" width="2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7.75" hidden="false" customHeight="true" outlineLevel="0" collapsed="false">
      <c r="A2" s="1"/>
      <c r="B2" s="1"/>
      <c r="C2" s="1"/>
      <c r="D2" s="1"/>
      <c r="E2" s="1"/>
      <c r="F2" s="1"/>
      <c r="G2" s="1"/>
    </row>
    <row r="3" customFormat="false" ht="27.75" hidden="false" customHeight="true" outlineLevel="0" collapsed="false">
      <c r="A3" s="1"/>
      <c r="B3" s="1"/>
      <c r="C3" s="1"/>
      <c r="D3" s="1"/>
      <c r="E3" s="1"/>
      <c r="F3" s="1"/>
      <c r="G3" s="1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</row>
    <row r="6" customFormat="false" ht="15.75" hidden="false" customHeight="true" outlineLevel="0" collapsed="false">
      <c r="B6" s="3" t="s">
        <v>1</v>
      </c>
      <c r="C6" s="3"/>
    </row>
    <row r="7" customFormat="false" ht="27.75" hidden="false" customHeight="true" outlineLevel="0" collapsed="false">
      <c r="B7" s="4" t="s">
        <v>2</v>
      </c>
      <c r="C7" s="4"/>
    </row>
    <row r="8" customFormat="false" ht="15.75" hidden="false" customHeight="true" outlineLevel="0" collapsed="false"/>
    <row r="9" customFormat="false" ht="21.75" hidden="false" customHeight="true" outlineLevel="0" collapsed="false">
      <c r="B9" s="5" t="s">
        <v>3</v>
      </c>
      <c r="C9" s="6" t="s">
        <v>4</v>
      </c>
      <c r="D9" s="7" t="s">
        <v>5</v>
      </c>
      <c r="E9" s="8" t="s">
        <v>6</v>
      </c>
      <c r="F9" s="9" t="s">
        <v>7</v>
      </c>
    </row>
    <row r="10" customFormat="false" ht="6" hidden="false" customHeight="true" outlineLevel="0" collapsed="false">
      <c r="B10" s="10"/>
      <c r="C10" s="11"/>
      <c r="D10" s="12"/>
      <c r="E10" s="13"/>
      <c r="F10" s="14"/>
    </row>
    <row r="11" customFormat="false" ht="36" hidden="false" customHeight="true" outlineLevel="0" collapsed="false">
      <c r="B11" s="15" t="n">
        <f aca="false">Budget!D8</f>
        <v>6050</v>
      </c>
      <c r="C11" s="16" t="n">
        <f aca="false">Budget!D71</f>
        <v>5865</v>
      </c>
      <c r="D11" s="17" t="n">
        <f aca="false">Budget!D72</f>
        <v>185</v>
      </c>
      <c r="E11" s="18" t="n">
        <f aca="false">IF(Budget!C71=0,0,Budget!D71/Budget!C71)</f>
        <v>1.00600343053173</v>
      </c>
      <c r="F11" s="19" t="n">
        <f aca="false">IF(Budget!D8=0,0,Budget!D61/Budget!D8)</f>
        <v>0.206611570247934</v>
      </c>
    </row>
    <row r="12" customFormat="false" ht="9.75" hidden="false" customHeight="true" outlineLevel="0" collapsed="false">
      <c r="B12" s="10"/>
      <c r="C12" s="11"/>
      <c r="D12" s="12"/>
      <c r="E12" s="13"/>
      <c r="F12" s="14"/>
    </row>
    <row r="13" customFormat="false" ht="15.75" hidden="false" customHeight="true" outlineLevel="0" collapsed="false"/>
    <row r="14" customFormat="false" ht="24" hidden="false" customHeight="true" outlineLevel="0" collapsed="false">
      <c r="B14" s="20" t="s">
        <v>8</v>
      </c>
      <c r="C14" s="20"/>
      <c r="D14" s="20"/>
      <c r="E14" s="20"/>
      <c r="F14" s="20"/>
      <c r="G14" s="20"/>
    </row>
    <row r="15" customFormat="false" ht="21.75" hidden="false" customHeight="true" outlineLevel="0" collapsed="false">
      <c r="B15" s="21" t="s">
        <v>9</v>
      </c>
      <c r="C15" s="22" t="s">
        <v>10</v>
      </c>
      <c r="D15" s="22" t="s">
        <v>11</v>
      </c>
      <c r="E15" s="22" t="s">
        <v>12</v>
      </c>
      <c r="F15" s="22" t="s">
        <v>13</v>
      </c>
    </row>
    <row r="16" customFormat="false" ht="24" hidden="false" customHeight="true" outlineLevel="0" collapsed="false">
      <c r="B16" s="23" t="s">
        <v>14</v>
      </c>
      <c r="C16" s="24" t="n">
        <f aca="false">Budget!C16</f>
        <v>1830</v>
      </c>
      <c r="D16" s="24" t="n">
        <f aca="false">Budget!D16</f>
        <v>1780</v>
      </c>
      <c r="E16" s="25" t="n">
        <f aca="false">Budget!E16</f>
        <v>50</v>
      </c>
      <c r="F16" s="26" t="n">
        <f aca="false">Budget!F16</f>
        <v>0.972677595628415</v>
      </c>
    </row>
    <row r="17" customFormat="false" ht="24" hidden="false" customHeight="true" outlineLevel="0" collapsed="false">
      <c r="B17" s="27" t="s">
        <v>15</v>
      </c>
      <c r="C17" s="24" t="n">
        <f aca="false">Budget!C24</f>
        <v>320</v>
      </c>
      <c r="D17" s="24" t="n">
        <f aca="false">Budget!D24</f>
        <v>340</v>
      </c>
      <c r="E17" s="25" t="n">
        <f aca="false">Budget!E24</f>
        <v>-20</v>
      </c>
      <c r="F17" s="26" t="n">
        <f aca="false">Budget!F24</f>
        <v>1.0625</v>
      </c>
    </row>
    <row r="18" customFormat="false" ht="24" hidden="false" customHeight="true" outlineLevel="0" collapsed="false">
      <c r="B18" s="28" t="s">
        <v>16</v>
      </c>
      <c r="C18" s="24" t="n">
        <f aca="false">Budget!C32</f>
        <v>760</v>
      </c>
      <c r="D18" s="24" t="n">
        <f aca="false">Budget!D32</f>
        <v>735</v>
      </c>
      <c r="E18" s="25" t="n">
        <f aca="false">Budget!E32</f>
        <v>25</v>
      </c>
      <c r="F18" s="26" t="n">
        <f aca="false">Budget!F32</f>
        <v>0.967105263157895</v>
      </c>
    </row>
    <row r="19" customFormat="false" ht="24" hidden="false" customHeight="true" outlineLevel="0" collapsed="false">
      <c r="B19" s="29" t="s">
        <v>17</v>
      </c>
      <c r="C19" s="24" t="n">
        <f aca="false">Budget!C39</f>
        <v>750</v>
      </c>
      <c r="D19" s="24" t="n">
        <f aca="false">Budget!D39</f>
        <v>880</v>
      </c>
      <c r="E19" s="25" t="n">
        <f aca="false">Budget!E39</f>
        <v>-130</v>
      </c>
      <c r="F19" s="26" t="n">
        <f aca="false">Budget!F39</f>
        <v>1.17333333333333</v>
      </c>
    </row>
    <row r="20" customFormat="false" ht="24" hidden="false" customHeight="true" outlineLevel="0" collapsed="false">
      <c r="B20" s="30" t="s">
        <v>18</v>
      </c>
      <c r="C20" s="24" t="n">
        <f aca="false">Budget!C47</f>
        <v>380</v>
      </c>
      <c r="D20" s="24" t="n">
        <f aca="false">Budget!D47</f>
        <v>310</v>
      </c>
      <c r="E20" s="25" t="n">
        <f aca="false">Budget!E47</f>
        <v>70</v>
      </c>
      <c r="F20" s="26" t="n">
        <f aca="false">Budget!F47</f>
        <v>0.815789473684211</v>
      </c>
    </row>
    <row r="21" customFormat="false" ht="24" hidden="false" customHeight="true" outlineLevel="0" collapsed="false">
      <c r="B21" s="31" t="s">
        <v>19</v>
      </c>
      <c r="C21" s="24" t="n">
        <f aca="false">Budget!C53</f>
        <v>320</v>
      </c>
      <c r="D21" s="24" t="n">
        <f aca="false">Budget!D53</f>
        <v>280</v>
      </c>
      <c r="E21" s="25" t="n">
        <f aca="false">Budget!E53</f>
        <v>40</v>
      </c>
      <c r="F21" s="26" t="n">
        <f aca="false">Budget!F53</f>
        <v>0.875</v>
      </c>
    </row>
    <row r="22" customFormat="false" ht="24" hidden="false" customHeight="true" outlineLevel="0" collapsed="false">
      <c r="B22" s="32" t="s">
        <v>20</v>
      </c>
      <c r="C22" s="24" t="n">
        <f aca="false">Budget!C61</f>
        <v>1250</v>
      </c>
      <c r="D22" s="24" t="n">
        <f aca="false">Budget!D61</f>
        <v>1250</v>
      </c>
      <c r="E22" s="25" t="n">
        <f aca="false">Budget!E61</f>
        <v>0</v>
      </c>
      <c r="F22" s="26" t="n">
        <f aca="false">Budget!F61</f>
        <v>1</v>
      </c>
    </row>
    <row r="23" customFormat="false" ht="24" hidden="false" customHeight="true" outlineLevel="0" collapsed="false">
      <c r="B23" s="33" t="s">
        <v>21</v>
      </c>
      <c r="C23" s="24" t="n">
        <f aca="false">Budget!C68</f>
        <v>220</v>
      </c>
      <c r="D23" s="24" t="n">
        <f aca="false">Budget!D68</f>
        <v>290</v>
      </c>
      <c r="E23" s="25" t="n">
        <f aca="false">Budget!E68</f>
        <v>-70</v>
      </c>
      <c r="F23" s="26" t="n">
        <f aca="false">Budget!F68</f>
        <v>1.31818181818182</v>
      </c>
    </row>
    <row r="25" customFormat="false" ht="24" hidden="false" customHeight="true" outlineLevel="0" collapsed="false">
      <c r="B25" s="20" t="s">
        <v>22</v>
      </c>
      <c r="C25" s="20"/>
      <c r="D25" s="20"/>
      <c r="E25" s="20"/>
      <c r="F25" s="20"/>
    </row>
    <row r="44" customFormat="false" ht="24" hidden="false" customHeight="true" outlineLevel="0" collapsed="false">
      <c r="B44" s="20" t="s">
        <v>23</v>
      </c>
      <c r="C44" s="20"/>
      <c r="D44" s="20"/>
      <c r="E44" s="20"/>
      <c r="F44" s="20"/>
    </row>
  </sheetData>
  <mergeCells count="7">
    <mergeCell ref="A1:G3"/>
    <mergeCell ref="A4:G4"/>
    <mergeCell ref="B6:C6"/>
    <mergeCell ref="B7:C7"/>
    <mergeCell ref="B14:G14"/>
    <mergeCell ref="B25:F25"/>
    <mergeCell ref="B44:F44"/>
  </mergeCells>
  <conditionalFormatting sqref="F16:F23">
    <cfRule type="cellIs" priority="2" operator="greaterThan" aboveAverage="0" equalAverage="0" bottom="0" percent="0" rank="0" text="" dxfId="0">
      <formula>1</formula>
    </cfRule>
    <cfRule type="cellIs" priority="3" operator="between" aboveAverage="0" equalAverage="0" bottom="0" percent="0" rank="0" text="" dxfId="1">
      <formula>0.8</formula>
      <formula>1</formula>
    </cfRule>
    <cfRule type="cellIs" priority="4" operator="lessThan" aboveAverage="0" equalAverage="0" bottom="0" percent="0" rank="0" text="" dxfId="2">
      <formula>0.8</formula>
    </cfRule>
  </conditionalFormatting>
  <conditionalFormatting sqref="D16:D23">
    <cfRule type="dataBar" priority="5">
      <dataBar showValue="1" minLength="10" maxLength="90">
        <cfvo type="min" val="0"/>
        <cfvo type="max" val="0"/>
        <color rgb="FF21B0A6"/>
      </dataBar>
      <extLst>
        <ext xmlns:x14="http://schemas.microsoft.com/office/spreadsheetml/2009/9/main" uri="{B025F937-C7B1-47D3-B67F-A62EFF666E3E}">
          <x14:id>{83C01B1F-8071-4739-A5C0-BD9E76C259C7}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3C01B1F-8071-4739-A5C0-BD9E76C259C7}">
            <x14:dataBar minLength="10" maxLength="90" axisPosition="none" gradient="true">
              <x14:cfvo type="min"/>
              <x14:cfvo type="max"/>
              <x14:negativeFillColor rgb="FF21B0A6"/>
              <x14:axisColor rgb="FF000000"/>
            </x14:dataBar>
          </x14:cfRule>
          <xm:sqref>D16:D23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238"/>
    <pageSetUpPr fitToPage="false"/>
  </sheetPr>
  <dimension ref="A1:G7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8"/>
    <col collapsed="false" customWidth="true" hidden="false" outlineLevel="0" max="5" min="3" style="0" width="16"/>
    <col collapsed="false" customWidth="true" hidden="false" outlineLevel="0" max="6" min="6" style="0" width="14"/>
    <col collapsed="false" customWidth="true" hidden="false" outlineLevel="0" max="7" min="7" style="0" width="2"/>
  </cols>
  <sheetData>
    <row r="1" customFormat="false" ht="36" hidden="false" customHeight="true" outlineLevel="0" collapsed="false">
      <c r="A1" s="34" t="s">
        <v>24</v>
      </c>
      <c r="B1" s="34"/>
      <c r="C1" s="34"/>
      <c r="D1" s="34"/>
      <c r="E1" s="34"/>
      <c r="F1" s="34"/>
      <c r="G1" s="34"/>
    </row>
    <row r="2" customFormat="false" ht="6" hidden="false" customHeight="true" outlineLevel="0" collapsed="false"/>
    <row r="3" customFormat="false" ht="21.75" hidden="false" customHeight="true" outlineLevel="0" collapsed="false">
      <c r="A3" s="22"/>
      <c r="B3" s="21" t="s">
        <v>25</v>
      </c>
      <c r="C3" s="22" t="s">
        <v>10</v>
      </c>
      <c r="D3" s="22" t="s">
        <v>11</v>
      </c>
      <c r="E3" s="22" t="s">
        <v>26</v>
      </c>
      <c r="F3" s="22" t="s">
        <v>27</v>
      </c>
    </row>
    <row r="4" customFormat="false" ht="25.5" hidden="false" customHeight="true" outlineLevel="0" collapsed="false">
      <c r="A4" s="35" t="s">
        <v>28</v>
      </c>
      <c r="B4" s="35"/>
      <c r="C4" s="35"/>
      <c r="D4" s="35"/>
      <c r="E4" s="35"/>
      <c r="F4" s="35"/>
    </row>
    <row r="5" customFormat="false" ht="21.75" hidden="false" customHeight="true" outlineLevel="0" collapsed="false">
      <c r="A5" s="36"/>
      <c r="B5" s="37" t="s">
        <v>29</v>
      </c>
      <c r="C5" s="38" t="n">
        <v>5800</v>
      </c>
      <c r="D5" s="38" t="n">
        <v>5800</v>
      </c>
      <c r="E5" s="39" t="n">
        <f aca="false">D5-C5</f>
        <v>0</v>
      </c>
      <c r="F5" s="40" t="n">
        <f aca="false">IF(C5=0,0,D5/C5)</f>
        <v>1</v>
      </c>
    </row>
    <row r="6" customFormat="false" ht="21.75" hidden="false" customHeight="true" outlineLevel="0" collapsed="false">
      <c r="A6" s="41"/>
      <c r="B6" s="42" t="s">
        <v>30</v>
      </c>
      <c r="C6" s="38" t="n">
        <v>200</v>
      </c>
      <c r="D6" s="38" t="n">
        <v>250</v>
      </c>
      <c r="E6" s="43" t="n">
        <f aca="false">D6-C6</f>
        <v>50</v>
      </c>
      <c r="F6" s="44" t="n">
        <f aca="false">IF(C6=0,0,D6/C6)</f>
        <v>1.25</v>
      </c>
    </row>
    <row r="7" customFormat="false" ht="21.75" hidden="false" customHeight="true" outlineLevel="0" collapsed="false">
      <c r="A7" s="36"/>
      <c r="B7" s="37" t="s">
        <v>31</v>
      </c>
      <c r="C7" s="38" t="n">
        <v>0</v>
      </c>
      <c r="D7" s="38" t="n">
        <v>0</v>
      </c>
      <c r="E7" s="39" t="n">
        <f aca="false">D7-C7</f>
        <v>0</v>
      </c>
      <c r="F7" s="40" t="n">
        <f aca="false">IF(C7=0,0,D7/C7)</f>
        <v>0</v>
      </c>
    </row>
    <row r="8" customFormat="false" ht="24" hidden="false" customHeight="true" outlineLevel="0" collapsed="false">
      <c r="A8" s="45"/>
      <c r="B8" s="46" t="s">
        <v>32</v>
      </c>
      <c r="C8" s="47" t="n">
        <f aca="false">SUM(C5:C7)</f>
        <v>6000</v>
      </c>
      <c r="D8" s="47" t="n">
        <f aca="false">SUM(D5:D7)</f>
        <v>6050</v>
      </c>
      <c r="E8" s="47" t="n">
        <f aca="false">SUM(E5:E7)</f>
        <v>50</v>
      </c>
      <c r="F8" s="48" t="n">
        <f aca="false">IF(C8=0,0,D8/C8)</f>
        <v>1.00833333333333</v>
      </c>
    </row>
    <row r="9" customFormat="false" ht="7.5" hidden="false" customHeight="true" outlineLevel="0" collapsed="false"/>
    <row r="10" customFormat="false" ht="25.5" hidden="false" customHeight="true" outlineLevel="0" collapsed="false">
      <c r="A10" s="49" t="s">
        <v>33</v>
      </c>
      <c r="B10" s="49"/>
      <c r="C10" s="49"/>
      <c r="D10" s="49"/>
      <c r="E10" s="49"/>
      <c r="F10" s="49"/>
    </row>
    <row r="11" customFormat="false" ht="21.75" hidden="false" customHeight="true" outlineLevel="0" collapsed="false">
      <c r="A11" s="36"/>
      <c r="B11" s="37" t="s">
        <v>34</v>
      </c>
      <c r="C11" s="38" t="n">
        <v>1500</v>
      </c>
      <c r="D11" s="38" t="n">
        <v>1500</v>
      </c>
      <c r="E11" s="39" t="n">
        <f aca="false">C11-D11</f>
        <v>0</v>
      </c>
      <c r="F11" s="40" t="n">
        <f aca="false">IF(C11=0,0,D11/C11)</f>
        <v>1</v>
      </c>
    </row>
    <row r="12" customFormat="false" ht="21.75" hidden="false" customHeight="true" outlineLevel="0" collapsed="false">
      <c r="A12" s="41"/>
      <c r="B12" s="42" t="s">
        <v>35</v>
      </c>
      <c r="C12" s="38" t="n">
        <v>200</v>
      </c>
      <c r="D12" s="38" t="n">
        <v>200</v>
      </c>
      <c r="E12" s="43" t="n">
        <f aca="false">C12-D12</f>
        <v>0</v>
      </c>
      <c r="F12" s="44" t="n">
        <f aca="false">IF(C12=0,0,D12/C12)</f>
        <v>1</v>
      </c>
    </row>
    <row r="13" customFormat="false" ht="21.75" hidden="false" customHeight="true" outlineLevel="0" collapsed="false">
      <c r="A13" s="36"/>
      <c r="B13" s="37" t="s">
        <v>36</v>
      </c>
      <c r="C13" s="38" t="n">
        <v>80</v>
      </c>
      <c r="D13" s="38" t="n">
        <v>80</v>
      </c>
      <c r="E13" s="39" t="n">
        <f aca="false">C13-D13</f>
        <v>0</v>
      </c>
      <c r="F13" s="40" t="n">
        <f aca="false">IF(C13=0,0,D13/C13)</f>
        <v>1</v>
      </c>
    </row>
    <row r="14" customFormat="false" ht="21.75" hidden="false" customHeight="true" outlineLevel="0" collapsed="false">
      <c r="A14" s="41"/>
      <c r="B14" s="42" t="s">
        <v>37</v>
      </c>
      <c r="C14" s="38" t="n">
        <v>50</v>
      </c>
      <c r="D14" s="38" t="n">
        <v>0</v>
      </c>
      <c r="E14" s="43" t="n">
        <f aca="false">C14-D14</f>
        <v>50</v>
      </c>
      <c r="F14" s="44" t="n">
        <f aca="false">IF(C14=0,0,D14/C14)</f>
        <v>0</v>
      </c>
    </row>
    <row r="15" customFormat="false" ht="21.75" hidden="false" customHeight="true" outlineLevel="0" collapsed="false">
      <c r="A15" s="36"/>
      <c r="B15" s="37" t="s">
        <v>38</v>
      </c>
      <c r="C15" s="38" t="n">
        <v>0</v>
      </c>
      <c r="D15" s="38" t="n">
        <v>0</v>
      </c>
      <c r="E15" s="39" t="n">
        <f aca="false">C15-D15</f>
        <v>0</v>
      </c>
      <c r="F15" s="40" t="n">
        <f aca="false">IF(C15=0,0,D15/C15)</f>
        <v>0</v>
      </c>
    </row>
    <row r="16" customFormat="false" ht="24" hidden="false" customHeight="true" outlineLevel="0" collapsed="false">
      <c r="A16" s="45"/>
      <c r="B16" s="50" t="s">
        <v>39</v>
      </c>
      <c r="C16" s="51" t="n">
        <f aca="false">SUM(C11:C15)</f>
        <v>1830</v>
      </c>
      <c r="D16" s="51" t="n">
        <f aca="false">SUM(D11:D15)</f>
        <v>1780</v>
      </c>
      <c r="E16" s="51" t="n">
        <f aca="false">SUM(E11:E15)</f>
        <v>50</v>
      </c>
      <c r="F16" s="52" t="n">
        <f aca="false">IF(C16=0,0,D16/C16)</f>
        <v>0.972677595628415</v>
      </c>
    </row>
    <row r="17" customFormat="false" ht="7.5" hidden="false" customHeight="true" outlineLevel="0" collapsed="false"/>
    <row r="18" customFormat="false" ht="25.5" hidden="false" customHeight="true" outlineLevel="0" collapsed="false">
      <c r="A18" s="53" t="s">
        <v>40</v>
      </c>
      <c r="B18" s="53"/>
      <c r="C18" s="53"/>
      <c r="D18" s="53"/>
      <c r="E18" s="53"/>
      <c r="F18" s="53"/>
    </row>
    <row r="19" customFormat="false" ht="21.75" hidden="false" customHeight="true" outlineLevel="0" collapsed="false">
      <c r="A19" s="36"/>
      <c r="B19" s="37" t="s">
        <v>41</v>
      </c>
      <c r="C19" s="38" t="n">
        <v>90</v>
      </c>
      <c r="D19" s="38" t="n">
        <v>110</v>
      </c>
      <c r="E19" s="39" t="n">
        <f aca="false">C19-D19</f>
        <v>-20</v>
      </c>
      <c r="F19" s="40" t="n">
        <f aca="false">IF(C19=0,0,D19/C19)</f>
        <v>1.22222222222222</v>
      </c>
    </row>
    <row r="20" customFormat="false" ht="21.75" hidden="false" customHeight="true" outlineLevel="0" collapsed="false">
      <c r="A20" s="41"/>
      <c r="B20" s="42" t="s">
        <v>42</v>
      </c>
      <c r="C20" s="38" t="n">
        <v>60</v>
      </c>
      <c r="D20" s="38" t="n">
        <v>65</v>
      </c>
      <c r="E20" s="43" t="n">
        <f aca="false">C20-D20</f>
        <v>-5</v>
      </c>
      <c r="F20" s="44" t="n">
        <f aca="false">IF(C20=0,0,D20/C20)</f>
        <v>1.08333333333333</v>
      </c>
    </row>
    <row r="21" customFormat="false" ht="21.75" hidden="false" customHeight="true" outlineLevel="0" collapsed="false">
      <c r="A21" s="36"/>
      <c r="B21" s="37" t="s">
        <v>43</v>
      </c>
      <c r="C21" s="38" t="n">
        <v>40</v>
      </c>
      <c r="D21" s="38" t="n">
        <v>40</v>
      </c>
      <c r="E21" s="39" t="n">
        <f aca="false">C21-D21</f>
        <v>0</v>
      </c>
      <c r="F21" s="40" t="n">
        <f aca="false">IF(C21=0,0,D21/C21)</f>
        <v>1</v>
      </c>
    </row>
    <row r="22" customFormat="false" ht="21.75" hidden="false" customHeight="true" outlineLevel="0" collapsed="false">
      <c r="A22" s="41"/>
      <c r="B22" s="42" t="s">
        <v>44</v>
      </c>
      <c r="C22" s="38" t="n">
        <v>70</v>
      </c>
      <c r="D22" s="38" t="n">
        <v>70</v>
      </c>
      <c r="E22" s="43" t="n">
        <f aca="false">C22-D22</f>
        <v>0</v>
      </c>
      <c r="F22" s="44" t="n">
        <f aca="false">IF(C22=0,0,D22/C22)</f>
        <v>1</v>
      </c>
    </row>
    <row r="23" customFormat="false" ht="21.75" hidden="false" customHeight="true" outlineLevel="0" collapsed="false">
      <c r="A23" s="36"/>
      <c r="B23" s="37" t="s">
        <v>45</v>
      </c>
      <c r="C23" s="38" t="n">
        <v>60</v>
      </c>
      <c r="D23" s="38" t="n">
        <v>55</v>
      </c>
      <c r="E23" s="39" t="n">
        <f aca="false">C23-D23</f>
        <v>5</v>
      </c>
      <c r="F23" s="40" t="n">
        <f aca="false">IF(C23=0,0,D23/C23)</f>
        <v>0.916666666666667</v>
      </c>
    </row>
    <row r="24" customFormat="false" ht="24" hidden="false" customHeight="true" outlineLevel="0" collapsed="false">
      <c r="A24" s="45"/>
      <c r="B24" s="54" t="s">
        <v>46</v>
      </c>
      <c r="C24" s="55" t="n">
        <f aca="false">SUM(C19:C23)</f>
        <v>320</v>
      </c>
      <c r="D24" s="55" t="n">
        <f aca="false">SUM(D19:D23)</f>
        <v>340</v>
      </c>
      <c r="E24" s="55" t="n">
        <f aca="false">SUM(E19:E23)</f>
        <v>-20</v>
      </c>
      <c r="F24" s="56" t="n">
        <f aca="false">IF(C24=0,0,D24/C24)</f>
        <v>1.0625</v>
      </c>
    </row>
    <row r="25" customFormat="false" ht="7.5" hidden="false" customHeight="true" outlineLevel="0" collapsed="false"/>
    <row r="26" customFormat="false" ht="25.5" hidden="false" customHeight="true" outlineLevel="0" collapsed="false">
      <c r="A26" s="57" t="s">
        <v>47</v>
      </c>
      <c r="B26" s="57"/>
      <c r="C26" s="57"/>
      <c r="D26" s="57"/>
      <c r="E26" s="57"/>
      <c r="F26" s="57"/>
    </row>
    <row r="27" customFormat="false" ht="21.75" hidden="false" customHeight="true" outlineLevel="0" collapsed="false">
      <c r="A27" s="36"/>
      <c r="B27" s="37" t="s">
        <v>48</v>
      </c>
      <c r="C27" s="38" t="n">
        <v>350</v>
      </c>
      <c r="D27" s="38" t="n">
        <v>350</v>
      </c>
      <c r="E27" s="39" t="n">
        <f aca="false">C27-D27</f>
        <v>0</v>
      </c>
      <c r="F27" s="40" t="n">
        <f aca="false">IF(C27=0,0,D27/C27)</f>
        <v>1</v>
      </c>
    </row>
    <row r="28" customFormat="false" ht="21.75" hidden="false" customHeight="true" outlineLevel="0" collapsed="false">
      <c r="A28" s="41"/>
      <c r="B28" s="42" t="s">
        <v>49</v>
      </c>
      <c r="C28" s="38" t="n">
        <v>180</v>
      </c>
      <c r="D28" s="38" t="n">
        <v>160</v>
      </c>
      <c r="E28" s="43" t="n">
        <f aca="false">C28-D28</f>
        <v>20</v>
      </c>
      <c r="F28" s="44" t="n">
        <f aca="false">IF(C28=0,0,D28/C28)</f>
        <v>0.888888888888889</v>
      </c>
    </row>
    <row r="29" customFormat="false" ht="21.75" hidden="false" customHeight="true" outlineLevel="0" collapsed="false">
      <c r="A29" s="36"/>
      <c r="B29" s="37" t="s">
        <v>50</v>
      </c>
      <c r="C29" s="38" t="n">
        <v>130</v>
      </c>
      <c r="D29" s="38" t="n">
        <v>130</v>
      </c>
      <c r="E29" s="39" t="n">
        <f aca="false">C29-D29</f>
        <v>0</v>
      </c>
      <c r="F29" s="40" t="n">
        <f aca="false">IF(C29=0,0,D29/C29)</f>
        <v>1</v>
      </c>
    </row>
    <row r="30" customFormat="false" ht="21.75" hidden="false" customHeight="true" outlineLevel="0" collapsed="false">
      <c r="A30" s="41"/>
      <c r="B30" s="42" t="s">
        <v>51</v>
      </c>
      <c r="C30" s="38" t="n">
        <v>60</v>
      </c>
      <c r="D30" s="38" t="n">
        <v>40</v>
      </c>
      <c r="E30" s="43" t="n">
        <f aca="false">C30-D30</f>
        <v>20</v>
      </c>
      <c r="F30" s="44" t="n">
        <f aca="false">IF(C30=0,0,D30/C30)</f>
        <v>0.666666666666667</v>
      </c>
    </row>
    <row r="31" customFormat="false" ht="21.75" hidden="false" customHeight="true" outlineLevel="0" collapsed="false">
      <c r="A31" s="36"/>
      <c r="B31" s="37" t="s">
        <v>52</v>
      </c>
      <c r="C31" s="38" t="n">
        <v>40</v>
      </c>
      <c r="D31" s="38" t="n">
        <v>55</v>
      </c>
      <c r="E31" s="39" t="n">
        <f aca="false">C31-D31</f>
        <v>-15</v>
      </c>
      <c r="F31" s="40" t="n">
        <f aca="false">IF(C31=0,0,D31/C31)</f>
        <v>1.375</v>
      </c>
    </row>
    <row r="32" customFormat="false" ht="24" hidden="false" customHeight="true" outlineLevel="0" collapsed="false">
      <c r="A32" s="45"/>
      <c r="B32" s="58" t="s">
        <v>53</v>
      </c>
      <c r="C32" s="59" t="n">
        <f aca="false">SUM(C27:C31)</f>
        <v>760</v>
      </c>
      <c r="D32" s="59" t="n">
        <f aca="false">SUM(D27:D31)</f>
        <v>735</v>
      </c>
      <c r="E32" s="59" t="n">
        <f aca="false">SUM(E27:E31)</f>
        <v>25</v>
      </c>
      <c r="F32" s="60" t="n">
        <f aca="false">IF(C32=0,0,D32/C32)</f>
        <v>0.967105263157895</v>
      </c>
    </row>
    <row r="33" customFormat="false" ht="7.5" hidden="false" customHeight="true" outlineLevel="0" collapsed="false"/>
    <row r="34" customFormat="false" ht="25.5" hidden="false" customHeight="true" outlineLevel="0" collapsed="false">
      <c r="A34" s="61" t="s">
        <v>54</v>
      </c>
      <c r="B34" s="61"/>
      <c r="C34" s="61"/>
      <c r="D34" s="61"/>
      <c r="E34" s="61"/>
      <c r="F34" s="61"/>
    </row>
    <row r="35" customFormat="false" ht="21.75" hidden="false" customHeight="true" outlineLevel="0" collapsed="false">
      <c r="A35" s="36"/>
      <c r="B35" s="37" t="s">
        <v>55</v>
      </c>
      <c r="C35" s="38" t="n">
        <v>400</v>
      </c>
      <c r="D35" s="38" t="n">
        <v>420</v>
      </c>
      <c r="E35" s="39" t="n">
        <f aca="false">C35-D35</f>
        <v>-20</v>
      </c>
      <c r="F35" s="40" t="n">
        <f aca="false">IF(C35=0,0,D35/C35)</f>
        <v>1.05</v>
      </c>
    </row>
    <row r="36" customFormat="false" ht="21.75" hidden="false" customHeight="true" outlineLevel="0" collapsed="false">
      <c r="A36" s="41"/>
      <c r="B36" s="42" t="s">
        <v>56</v>
      </c>
      <c r="C36" s="38" t="n">
        <v>180</v>
      </c>
      <c r="D36" s="38" t="n">
        <v>260</v>
      </c>
      <c r="E36" s="43" t="n">
        <f aca="false">C36-D36</f>
        <v>-80</v>
      </c>
      <c r="F36" s="44" t="n">
        <f aca="false">IF(C36=0,0,D36/C36)</f>
        <v>1.44444444444444</v>
      </c>
    </row>
    <row r="37" customFormat="false" ht="21.75" hidden="false" customHeight="true" outlineLevel="0" collapsed="false">
      <c r="A37" s="36"/>
      <c r="B37" s="37" t="s">
        <v>57</v>
      </c>
      <c r="C37" s="38" t="n">
        <v>70</v>
      </c>
      <c r="D37" s="38" t="n">
        <v>95</v>
      </c>
      <c r="E37" s="39" t="n">
        <f aca="false">C37-D37</f>
        <v>-25</v>
      </c>
      <c r="F37" s="40" t="n">
        <f aca="false">IF(C37=0,0,D37/C37)</f>
        <v>1.35714285714286</v>
      </c>
    </row>
    <row r="38" customFormat="false" ht="21.75" hidden="false" customHeight="true" outlineLevel="0" collapsed="false">
      <c r="A38" s="41"/>
      <c r="B38" s="42" t="s">
        <v>58</v>
      </c>
      <c r="C38" s="38" t="n">
        <v>100</v>
      </c>
      <c r="D38" s="38" t="n">
        <v>105</v>
      </c>
      <c r="E38" s="43" t="n">
        <f aca="false">C38-D38</f>
        <v>-5</v>
      </c>
      <c r="F38" s="44" t="n">
        <f aca="false">IF(C38=0,0,D38/C38)</f>
        <v>1.05</v>
      </c>
    </row>
    <row r="39" customFormat="false" ht="24" hidden="false" customHeight="true" outlineLevel="0" collapsed="false">
      <c r="A39" s="45"/>
      <c r="B39" s="62" t="s">
        <v>59</v>
      </c>
      <c r="C39" s="63" t="n">
        <f aca="false">SUM(C35:C38)</f>
        <v>750</v>
      </c>
      <c r="D39" s="63" t="n">
        <f aca="false">SUM(D35:D38)</f>
        <v>880</v>
      </c>
      <c r="E39" s="63" t="n">
        <f aca="false">SUM(E35:E38)</f>
        <v>-130</v>
      </c>
      <c r="F39" s="64" t="n">
        <f aca="false">IF(C39=0,0,D39/C39)</f>
        <v>1.17333333333333</v>
      </c>
    </row>
    <row r="40" customFormat="false" ht="7.5" hidden="false" customHeight="true" outlineLevel="0" collapsed="false"/>
    <row r="41" customFormat="false" ht="25.5" hidden="false" customHeight="true" outlineLevel="0" collapsed="false">
      <c r="A41" s="65" t="s">
        <v>60</v>
      </c>
      <c r="B41" s="65"/>
      <c r="C41" s="65"/>
      <c r="D41" s="65"/>
      <c r="E41" s="65"/>
      <c r="F41" s="65"/>
    </row>
    <row r="42" customFormat="false" ht="21.75" hidden="false" customHeight="true" outlineLevel="0" collapsed="false">
      <c r="A42" s="36"/>
      <c r="B42" s="37" t="s">
        <v>61</v>
      </c>
      <c r="C42" s="38" t="n">
        <v>80</v>
      </c>
      <c r="D42" s="38" t="n">
        <v>0</v>
      </c>
      <c r="E42" s="39" t="n">
        <f aca="false">C42-D42</f>
        <v>80</v>
      </c>
      <c r="F42" s="40" t="n">
        <f aca="false">IF(C42=0,0,D42/C42)</f>
        <v>0</v>
      </c>
    </row>
    <row r="43" customFormat="false" ht="21.75" hidden="false" customHeight="true" outlineLevel="0" collapsed="false">
      <c r="A43" s="41"/>
      <c r="B43" s="42" t="s">
        <v>62</v>
      </c>
      <c r="C43" s="38" t="n">
        <v>70</v>
      </c>
      <c r="D43" s="38" t="n">
        <v>65</v>
      </c>
      <c r="E43" s="43" t="n">
        <f aca="false">C43-D43</f>
        <v>5</v>
      </c>
      <c r="F43" s="44" t="n">
        <f aca="false">IF(C43=0,0,D43/C43)</f>
        <v>0.928571428571429</v>
      </c>
    </row>
    <row r="44" customFormat="false" ht="21.75" hidden="false" customHeight="true" outlineLevel="0" collapsed="false">
      <c r="A44" s="36"/>
      <c r="B44" s="37" t="s">
        <v>63</v>
      </c>
      <c r="C44" s="38" t="n">
        <v>50</v>
      </c>
      <c r="D44" s="38" t="n">
        <v>50</v>
      </c>
      <c r="E44" s="39" t="n">
        <f aca="false">C44-D44</f>
        <v>0</v>
      </c>
      <c r="F44" s="40" t="n">
        <f aca="false">IF(C44=0,0,D44/C44)</f>
        <v>1</v>
      </c>
    </row>
    <row r="45" customFormat="false" ht="21.75" hidden="false" customHeight="true" outlineLevel="0" collapsed="false">
      <c r="A45" s="41"/>
      <c r="B45" s="42" t="s">
        <v>64</v>
      </c>
      <c r="C45" s="38" t="n">
        <v>100</v>
      </c>
      <c r="D45" s="38" t="n">
        <v>120</v>
      </c>
      <c r="E45" s="43" t="n">
        <f aca="false">C45-D45</f>
        <v>-20</v>
      </c>
      <c r="F45" s="44" t="n">
        <f aca="false">IF(C45=0,0,D45/C45)</f>
        <v>1.2</v>
      </c>
    </row>
    <row r="46" customFormat="false" ht="21.75" hidden="false" customHeight="true" outlineLevel="0" collapsed="false">
      <c r="A46" s="36"/>
      <c r="B46" s="37" t="s">
        <v>65</v>
      </c>
      <c r="C46" s="38" t="n">
        <v>80</v>
      </c>
      <c r="D46" s="38" t="n">
        <v>75</v>
      </c>
      <c r="E46" s="39" t="n">
        <f aca="false">C46-D46</f>
        <v>5</v>
      </c>
      <c r="F46" s="40" t="n">
        <f aca="false">IF(C46=0,0,D46/C46)</f>
        <v>0.9375</v>
      </c>
    </row>
    <row r="47" customFormat="false" ht="24" hidden="false" customHeight="true" outlineLevel="0" collapsed="false">
      <c r="A47" s="45"/>
      <c r="B47" s="66" t="s">
        <v>66</v>
      </c>
      <c r="C47" s="67" t="n">
        <f aca="false">SUM(C42:C46)</f>
        <v>380</v>
      </c>
      <c r="D47" s="67" t="n">
        <f aca="false">SUM(D42:D46)</f>
        <v>310</v>
      </c>
      <c r="E47" s="67" t="n">
        <f aca="false">SUM(E42:E46)</f>
        <v>70</v>
      </c>
      <c r="F47" s="68" t="n">
        <f aca="false">IF(C47=0,0,D47/C47)</f>
        <v>0.815789473684211</v>
      </c>
    </row>
    <row r="48" customFormat="false" ht="7.5" hidden="false" customHeight="true" outlineLevel="0" collapsed="false"/>
    <row r="49" customFormat="false" ht="25.5" hidden="false" customHeight="true" outlineLevel="0" collapsed="false">
      <c r="A49" s="69" t="s">
        <v>67</v>
      </c>
      <c r="B49" s="69"/>
      <c r="C49" s="69"/>
      <c r="D49" s="69"/>
      <c r="E49" s="69"/>
      <c r="F49" s="69"/>
    </row>
    <row r="50" customFormat="false" ht="21.75" hidden="false" customHeight="true" outlineLevel="0" collapsed="false">
      <c r="A50" s="36"/>
      <c r="B50" s="37" t="s">
        <v>68</v>
      </c>
      <c r="C50" s="38" t="n">
        <v>250</v>
      </c>
      <c r="D50" s="38" t="n">
        <v>250</v>
      </c>
      <c r="E50" s="39" t="n">
        <f aca="false">C50-D50</f>
        <v>0</v>
      </c>
      <c r="F50" s="40" t="n">
        <f aca="false">IF(C50=0,0,D50/C50)</f>
        <v>1</v>
      </c>
    </row>
    <row r="51" customFormat="false" ht="21.75" hidden="false" customHeight="true" outlineLevel="0" collapsed="false">
      <c r="A51" s="41"/>
      <c r="B51" s="42" t="s">
        <v>69</v>
      </c>
      <c r="C51" s="38" t="n">
        <v>40</v>
      </c>
      <c r="D51" s="38" t="n">
        <v>15</v>
      </c>
      <c r="E51" s="43" t="n">
        <f aca="false">C51-D51</f>
        <v>25</v>
      </c>
      <c r="F51" s="44" t="n">
        <f aca="false">IF(C51=0,0,D51/C51)</f>
        <v>0.375</v>
      </c>
    </row>
    <row r="52" customFormat="false" ht="21.75" hidden="false" customHeight="true" outlineLevel="0" collapsed="false">
      <c r="A52" s="36"/>
      <c r="B52" s="37" t="s">
        <v>70</v>
      </c>
      <c r="C52" s="38" t="n">
        <v>30</v>
      </c>
      <c r="D52" s="38" t="n">
        <v>15</v>
      </c>
      <c r="E52" s="39" t="n">
        <f aca="false">C52-D52</f>
        <v>15</v>
      </c>
      <c r="F52" s="40" t="n">
        <f aca="false">IF(C52=0,0,D52/C52)</f>
        <v>0.5</v>
      </c>
    </row>
    <row r="53" customFormat="false" ht="24" hidden="false" customHeight="true" outlineLevel="0" collapsed="false">
      <c r="A53" s="45"/>
      <c r="B53" s="70" t="s">
        <v>71</v>
      </c>
      <c r="C53" s="71" t="n">
        <f aca="false">SUM(C50:C52)</f>
        <v>320</v>
      </c>
      <c r="D53" s="71" t="n">
        <f aca="false">SUM(D50:D52)</f>
        <v>280</v>
      </c>
      <c r="E53" s="71" t="n">
        <f aca="false">SUM(E50:E52)</f>
        <v>40</v>
      </c>
      <c r="F53" s="72" t="n">
        <f aca="false">IF(C53=0,0,D53/C53)</f>
        <v>0.875</v>
      </c>
    </row>
    <row r="54" customFormat="false" ht="7.5" hidden="false" customHeight="true" outlineLevel="0" collapsed="false"/>
    <row r="55" customFormat="false" ht="25.5" hidden="false" customHeight="true" outlineLevel="0" collapsed="false">
      <c r="A55" s="73" t="s">
        <v>72</v>
      </c>
      <c r="B55" s="73"/>
      <c r="C55" s="73"/>
      <c r="D55" s="73"/>
      <c r="E55" s="73"/>
      <c r="F55" s="73"/>
    </row>
    <row r="56" customFormat="false" ht="21.75" hidden="false" customHeight="true" outlineLevel="0" collapsed="false">
      <c r="A56" s="36"/>
      <c r="B56" s="37" t="s">
        <v>73</v>
      </c>
      <c r="C56" s="38" t="n">
        <v>300</v>
      </c>
      <c r="D56" s="38" t="n">
        <v>300</v>
      </c>
      <c r="E56" s="39" t="n">
        <f aca="false">C56-D56</f>
        <v>0</v>
      </c>
      <c r="F56" s="40" t="n">
        <f aca="false">IF(C56=0,0,D56/C56)</f>
        <v>1</v>
      </c>
    </row>
    <row r="57" customFormat="false" ht="21.75" hidden="false" customHeight="true" outlineLevel="0" collapsed="false">
      <c r="A57" s="41"/>
      <c r="B57" s="42" t="s">
        <v>74</v>
      </c>
      <c r="C57" s="38" t="n">
        <v>400</v>
      </c>
      <c r="D57" s="38" t="n">
        <v>400</v>
      </c>
      <c r="E57" s="43" t="n">
        <f aca="false">C57-D57</f>
        <v>0</v>
      </c>
      <c r="F57" s="44" t="n">
        <f aca="false">IF(C57=0,0,D57/C57)</f>
        <v>1</v>
      </c>
    </row>
    <row r="58" customFormat="false" ht="21.75" hidden="false" customHeight="true" outlineLevel="0" collapsed="false">
      <c r="A58" s="36"/>
      <c r="B58" s="37" t="s">
        <v>75</v>
      </c>
      <c r="C58" s="38" t="n">
        <v>250</v>
      </c>
      <c r="D58" s="38" t="n">
        <v>250</v>
      </c>
      <c r="E58" s="39" t="n">
        <f aca="false">C58-D58</f>
        <v>0</v>
      </c>
      <c r="F58" s="40" t="n">
        <f aca="false">IF(C58=0,0,D58/C58)</f>
        <v>1</v>
      </c>
    </row>
    <row r="59" customFormat="false" ht="21.75" hidden="false" customHeight="true" outlineLevel="0" collapsed="false">
      <c r="A59" s="41"/>
      <c r="B59" s="42" t="s">
        <v>76</v>
      </c>
      <c r="C59" s="38" t="n">
        <v>200</v>
      </c>
      <c r="D59" s="38" t="n">
        <v>200</v>
      </c>
      <c r="E59" s="43" t="n">
        <f aca="false">C59-D59</f>
        <v>0</v>
      </c>
      <c r="F59" s="44" t="n">
        <f aca="false">IF(C59=0,0,D59/C59)</f>
        <v>1</v>
      </c>
    </row>
    <row r="60" customFormat="false" ht="21.75" hidden="false" customHeight="true" outlineLevel="0" collapsed="false">
      <c r="A60" s="36"/>
      <c r="B60" s="37" t="s">
        <v>77</v>
      </c>
      <c r="C60" s="38" t="n">
        <v>100</v>
      </c>
      <c r="D60" s="38" t="n">
        <v>100</v>
      </c>
      <c r="E60" s="39" t="n">
        <f aca="false">C60-D60</f>
        <v>0</v>
      </c>
      <c r="F60" s="40" t="n">
        <f aca="false">IF(C60=0,0,D60/C60)</f>
        <v>1</v>
      </c>
    </row>
    <row r="61" customFormat="false" ht="24" hidden="false" customHeight="true" outlineLevel="0" collapsed="false">
      <c r="A61" s="45"/>
      <c r="B61" s="74" t="s">
        <v>78</v>
      </c>
      <c r="C61" s="75" t="n">
        <f aca="false">SUM(C56:C60)</f>
        <v>1250</v>
      </c>
      <c r="D61" s="75" t="n">
        <f aca="false">SUM(D56:D60)</f>
        <v>1250</v>
      </c>
      <c r="E61" s="75" t="n">
        <f aca="false">SUM(E56:E60)</f>
        <v>0</v>
      </c>
      <c r="F61" s="76" t="n">
        <f aca="false">IF(C61=0,0,D61/C61)</f>
        <v>1</v>
      </c>
    </row>
    <row r="62" customFormat="false" ht="7.5" hidden="false" customHeight="true" outlineLevel="0" collapsed="false"/>
    <row r="63" customFormat="false" ht="25.5" hidden="false" customHeight="true" outlineLevel="0" collapsed="false">
      <c r="A63" s="77" t="s">
        <v>79</v>
      </c>
      <c r="B63" s="77"/>
      <c r="C63" s="77"/>
      <c r="D63" s="77"/>
      <c r="E63" s="77"/>
      <c r="F63" s="77"/>
    </row>
    <row r="64" customFormat="false" ht="21.75" hidden="false" customHeight="true" outlineLevel="0" collapsed="false">
      <c r="A64" s="36"/>
      <c r="B64" s="37" t="s">
        <v>80</v>
      </c>
      <c r="C64" s="38" t="n">
        <v>50</v>
      </c>
      <c r="D64" s="38" t="n">
        <v>120</v>
      </c>
      <c r="E64" s="39" t="n">
        <f aca="false">C64-D64</f>
        <v>-70</v>
      </c>
      <c r="F64" s="40" t="n">
        <f aca="false">IF(C64=0,0,D64/C64)</f>
        <v>2.4</v>
      </c>
    </row>
    <row r="65" customFormat="false" ht="21.75" hidden="false" customHeight="true" outlineLevel="0" collapsed="false">
      <c r="A65" s="41"/>
      <c r="B65" s="42" t="s">
        <v>81</v>
      </c>
      <c r="C65" s="38" t="n">
        <v>50</v>
      </c>
      <c r="D65" s="38" t="n">
        <v>50</v>
      </c>
      <c r="E65" s="43" t="n">
        <f aca="false">C65-D65</f>
        <v>0</v>
      </c>
      <c r="F65" s="44" t="n">
        <f aca="false">IF(C65=0,0,D65/C65)</f>
        <v>1</v>
      </c>
    </row>
    <row r="66" customFormat="false" ht="21.75" hidden="false" customHeight="true" outlineLevel="0" collapsed="false">
      <c r="A66" s="36"/>
      <c r="B66" s="37" t="s">
        <v>82</v>
      </c>
      <c r="C66" s="38" t="n">
        <v>80</v>
      </c>
      <c r="D66" s="38" t="n">
        <v>80</v>
      </c>
      <c r="E66" s="39" t="n">
        <f aca="false">C66-D66</f>
        <v>0</v>
      </c>
      <c r="F66" s="40" t="n">
        <f aca="false">IF(C66=0,0,D66/C66)</f>
        <v>1</v>
      </c>
    </row>
    <row r="67" customFormat="false" ht="21.75" hidden="false" customHeight="true" outlineLevel="0" collapsed="false">
      <c r="A67" s="41"/>
      <c r="B67" s="42" t="s">
        <v>83</v>
      </c>
      <c r="C67" s="38" t="n">
        <v>40</v>
      </c>
      <c r="D67" s="38" t="n">
        <v>40</v>
      </c>
      <c r="E67" s="43" t="n">
        <f aca="false">C67-D67</f>
        <v>0</v>
      </c>
      <c r="F67" s="44" t="n">
        <f aca="false">IF(C67=0,0,D67/C67)</f>
        <v>1</v>
      </c>
    </row>
    <row r="68" customFormat="false" ht="24" hidden="false" customHeight="true" outlineLevel="0" collapsed="false">
      <c r="A68" s="45"/>
      <c r="B68" s="78" t="s">
        <v>84</v>
      </c>
      <c r="C68" s="79" t="n">
        <f aca="false">SUM(C64:C67)</f>
        <v>220</v>
      </c>
      <c r="D68" s="79" t="n">
        <f aca="false">SUM(D64:D67)</f>
        <v>290</v>
      </c>
      <c r="E68" s="79" t="n">
        <f aca="false">SUM(E64:E67)</f>
        <v>-70</v>
      </c>
      <c r="F68" s="80" t="n">
        <f aca="false">IF(C68=0,0,D68/C68)</f>
        <v>1.31818181818182</v>
      </c>
    </row>
    <row r="69" customFormat="false" ht="7.5" hidden="false" customHeight="true" outlineLevel="0" collapsed="false"/>
    <row r="71" customFormat="false" ht="31.5" hidden="false" customHeight="true" outlineLevel="0" collapsed="false">
      <c r="A71" s="81" t="s">
        <v>85</v>
      </c>
      <c r="B71" s="81"/>
      <c r="C71" s="82" t="n">
        <f aca="false">C16+C24+C32+C39+C47+C53+C61+C68</f>
        <v>5830</v>
      </c>
      <c r="D71" s="82" t="n">
        <f aca="false">D16+D24+D32+D39+D47+D53+D61+D68</f>
        <v>5865</v>
      </c>
      <c r="E71" s="82" t="n">
        <f aca="false">E16+E24+E32+E39+E47+E53+E61+E68</f>
        <v>-35</v>
      </c>
      <c r="F71" s="83" t="n">
        <f aca="false">IF(C71=0,0,D71/C71)</f>
        <v>1.00600343053173</v>
      </c>
    </row>
    <row r="72" customFormat="false" ht="31.5" hidden="false" customHeight="true" outlineLevel="0" collapsed="false">
      <c r="A72" s="73" t="s">
        <v>86</v>
      </c>
      <c r="B72" s="73"/>
      <c r="C72" s="84" t="n">
        <f aca="false">C8-C71</f>
        <v>170</v>
      </c>
      <c r="D72" s="84" t="n">
        <f aca="false">D8-D71</f>
        <v>185</v>
      </c>
      <c r="E72" s="12"/>
      <c r="F72" s="12"/>
    </row>
  </sheetData>
  <mergeCells count="12">
    <mergeCell ref="A1:G1"/>
    <mergeCell ref="A4:F4"/>
    <mergeCell ref="A10:F10"/>
    <mergeCell ref="A18:F18"/>
    <mergeCell ref="A26:F26"/>
    <mergeCell ref="A34:F34"/>
    <mergeCell ref="A41:F41"/>
    <mergeCell ref="A49:F49"/>
    <mergeCell ref="A55:F55"/>
    <mergeCell ref="A63:F63"/>
    <mergeCell ref="A71:B71"/>
    <mergeCell ref="A72:B72"/>
  </mergeCells>
  <conditionalFormatting sqref="F11:F15">
    <cfRule type="cellIs" priority="2" operator="greaterThan" aboveAverage="0" equalAverage="0" bottom="0" percent="0" rank="0" text="" dxfId="0">
      <formula>1</formula>
    </cfRule>
    <cfRule type="cellIs" priority="3" operator="between" aboveAverage="0" equalAverage="0" bottom="0" percent="0" rank="0" text="" dxfId="1">
      <formula>0.8</formula>
      <formula>1</formula>
    </cfRule>
  </conditionalFormatting>
  <conditionalFormatting sqref="F16">
    <cfRule type="cellIs" priority="4" operator="greaterThan" aboveAverage="0" equalAverage="0" bottom="0" percent="0" rank="0" text="" dxfId="0">
      <formula>1</formula>
    </cfRule>
    <cfRule type="cellIs" priority="5" operator="between" aboveAverage="0" equalAverage="0" bottom="0" percent="0" rank="0" text="" dxfId="1">
      <formula>0.8</formula>
      <formula>1</formula>
    </cfRule>
  </conditionalFormatting>
  <conditionalFormatting sqref="E11:E15">
    <cfRule type="cellIs" priority="6" operator="lessThan" aboveAverage="0" equalAverage="0" bottom="0" percent="0" rank="0" text="" dxfId="3">
      <formula>0</formula>
    </cfRule>
    <cfRule type="cellIs" priority="7" operator="greaterThan" aboveAverage="0" equalAverage="0" bottom="0" percent="0" rank="0" text="" dxfId="4">
      <formula>0</formula>
    </cfRule>
  </conditionalFormatting>
  <conditionalFormatting sqref="F19:F23">
    <cfRule type="cellIs" priority="8" operator="greaterThan" aboveAverage="0" equalAverage="0" bottom="0" percent="0" rank="0" text="" dxfId="0">
      <formula>1</formula>
    </cfRule>
    <cfRule type="cellIs" priority="9" operator="between" aboveAverage="0" equalAverage="0" bottom="0" percent="0" rank="0" text="" dxfId="1">
      <formula>0.8</formula>
      <formula>1</formula>
    </cfRule>
  </conditionalFormatting>
  <conditionalFormatting sqref="F24">
    <cfRule type="cellIs" priority="10" operator="greaterThan" aboveAverage="0" equalAverage="0" bottom="0" percent="0" rank="0" text="" dxfId="0">
      <formula>1</formula>
    </cfRule>
    <cfRule type="cellIs" priority="11" operator="between" aboveAverage="0" equalAverage="0" bottom="0" percent="0" rank="0" text="" dxfId="1">
      <formula>0.8</formula>
      <formula>1</formula>
    </cfRule>
  </conditionalFormatting>
  <conditionalFormatting sqref="E19:E23">
    <cfRule type="cellIs" priority="12" operator="lessThan" aboveAverage="0" equalAverage="0" bottom="0" percent="0" rank="0" text="" dxfId="3">
      <formula>0</formula>
    </cfRule>
    <cfRule type="cellIs" priority="13" operator="greaterThan" aboveAverage="0" equalAverage="0" bottom="0" percent="0" rank="0" text="" dxfId="4">
      <formula>0</formula>
    </cfRule>
  </conditionalFormatting>
  <conditionalFormatting sqref="F27:F31">
    <cfRule type="cellIs" priority="14" operator="greaterThan" aboveAverage="0" equalAverage="0" bottom="0" percent="0" rank="0" text="" dxfId="0">
      <formula>1</formula>
    </cfRule>
    <cfRule type="cellIs" priority="15" operator="between" aboveAverage="0" equalAverage="0" bottom="0" percent="0" rank="0" text="" dxfId="1">
      <formula>0.8</formula>
      <formula>1</formula>
    </cfRule>
  </conditionalFormatting>
  <conditionalFormatting sqref="F32">
    <cfRule type="cellIs" priority="16" operator="greaterThan" aboveAverage="0" equalAverage="0" bottom="0" percent="0" rank="0" text="" dxfId="0">
      <formula>1</formula>
    </cfRule>
    <cfRule type="cellIs" priority="17" operator="between" aboveAverage="0" equalAverage="0" bottom="0" percent="0" rank="0" text="" dxfId="1">
      <formula>0.8</formula>
      <formula>1</formula>
    </cfRule>
  </conditionalFormatting>
  <conditionalFormatting sqref="E27:E31">
    <cfRule type="cellIs" priority="18" operator="lessThan" aboveAverage="0" equalAverage="0" bottom="0" percent="0" rank="0" text="" dxfId="3">
      <formula>0</formula>
    </cfRule>
    <cfRule type="cellIs" priority="19" operator="greaterThan" aboveAverage="0" equalAverage="0" bottom="0" percent="0" rank="0" text="" dxfId="4">
      <formula>0</formula>
    </cfRule>
  </conditionalFormatting>
  <conditionalFormatting sqref="F35:F38">
    <cfRule type="cellIs" priority="20" operator="greaterThan" aboveAverage="0" equalAverage="0" bottom="0" percent="0" rank="0" text="" dxfId="0">
      <formula>1</formula>
    </cfRule>
    <cfRule type="cellIs" priority="21" operator="between" aboveAverage="0" equalAverage="0" bottom="0" percent="0" rank="0" text="" dxfId="1">
      <formula>0.8</formula>
      <formula>1</formula>
    </cfRule>
  </conditionalFormatting>
  <conditionalFormatting sqref="F39">
    <cfRule type="cellIs" priority="22" operator="greaterThan" aboveAverage="0" equalAverage="0" bottom="0" percent="0" rank="0" text="" dxfId="0">
      <formula>1</formula>
    </cfRule>
    <cfRule type="cellIs" priority="23" operator="between" aboveAverage="0" equalAverage="0" bottom="0" percent="0" rank="0" text="" dxfId="1">
      <formula>0.8</formula>
      <formula>1</formula>
    </cfRule>
  </conditionalFormatting>
  <conditionalFormatting sqref="E35:E38">
    <cfRule type="cellIs" priority="24" operator="lessThan" aboveAverage="0" equalAverage="0" bottom="0" percent="0" rank="0" text="" dxfId="3">
      <formula>0</formula>
    </cfRule>
    <cfRule type="cellIs" priority="25" operator="greaterThan" aboveAverage="0" equalAverage="0" bottom="0" percent="0" rank="0" text="" dxfId="4">
      <formula>0</formula>
    </cfRule>
  </conditionalFormatting>
  <conditionalFormatting sqref="F42:F46">
    <cfRule type="cellIs" priority="26" operator="greaterThan" aboveAverage="0" equalAverage="0" bottom="0" percent="0" rank="0" text="" dxfId="0">
      <formula>1</formula>
    </cfRule>
    <cfRule type="cellIs" priority="27" operator="between" aboveAverage="0" equalAverage="0" bottom="0" percent="0" rank="0" text="" dxfId="1">
      <formula>0.8</formula>
      <formula>1</formula>
    </cfRule>
  </conditionalFormatting>
  <conditionalFormatting sqref="F47">
    <cfRule type="cellIs" priority="28" operator="greaterThan" aboveAverage="0" equalAverage="0" bottom="0" percent="0" rank="0" text="" dxfId="0">
      <formula>1</formula>
    </cfRule>
    <cfRule type="cellIs" priority="29" operator="between" aboveAverage="0" equalAverage="0" bottom="0" percent="0" rank="0" text="" dxfId="1">
      <formula>0.8</formula>
      <formula>1</formula>
    </cfRule>
  </conditionalFormatting>
  <conditionalFormatting sqref="E42:E46">
    <cfRule type="cellIs" priority="30" operator="lessThan" aboveAverage="0" equalAverage="0" bottom="0" percent="0" rank="0" text="" dxfId="3">
      <formula>0</formula>
    </cfRule>
    <cfRule type="cellIs" priority="31" operator="greaterThan" aboveAverage="0" equalAverage="0" bottom="0" percent="0" rank="0" text="" dxfId="4">
      <formula>0</formula>
    </cfRule>
  </conditionalFormatting>
  <conditionalFormatting sqref="F50:F52">
    <cfRule type="cellIs" priority="32" operator="greaterThan" aboveAverage="0" equalAverage="0" bottom="0" percent="0" rank="0" text="" dxfId="0">
      <formula>1</formula>
    </cfRule>
    <cfRule type="cellIs" priority="33" operator="between" aboveAverage="0" equalAverage="0" bottom="0" percent="0" rank="0" text="" dxfId="1">
      <formula>0.8</formula>
      <formula>1</formula>
    </cfRule>
  </conditionalFormatting>
  <conditionalFormatting sqref="F53">
    <cfRule type="cellIs" priority="34" operator="greaterThan" aboveAverage="0" equalAverage="0" bottom="0" percent="0" rank="0" text="" dxfId="0">
      <formula>1</formula>
    </cfRule>
    <cfRule type="cellIs" priority="35" operator="between" aboveAverage="0" equalAverage="0" bottom="0" percent="0" rank="0" text="" dxfId="1">
      <formula>0.8</formula>
      <formula>1</formula>
    </cfRule>
  </conditionalFormatting>
  <conditionalFormatting sqref="E50:E52">
    <cfRule type="cellIs" priority="36" operator="lessThan" aboveAverage="0" equalAverage="0" bottom="0" percent="0" rank="0" text="" dxfId="3">
      <formula>0</formula>
    </cfRule>
    <cfRule type="cellIs" priority="37" operator="greaterThan" aboveAverage="0" equalAverage="0" bottom="0" percent="0" rank="0" text="" dxfId="4">
      <formula>0</formula>
    </cfRule>
  </conditionalFormatting>
  <conditionalFormatting sqref="F56:F60">
    <cfRule type="cellIs" priority="38" operator="greaterThan" aboveAverage="0" equalAverage="0" bottom="0" percent="0" rank="0" text="" dxfId="0">
      <formula>1</formula>
    </cfRule>
    <cfRule type="cellIs" priority="39" operator="between" aboveAverage="0" equalAverage="0" bottom="0" percent="0" rank="0" text="" dxfId="1">
      <formula>0.8</formula>
      <formula>1</formula>
    </cfRule>
  </conditionalFormatting>
  <conditionalFormatting sqref="F61">
    <cfRule type="cellIs" priority="40" operator="greaterThan" aboveAverage="0" equalAverage="0" bottom="0" percent="0" rank="0" text="" dxfId="0">
      <formula>1</formula>
    </cfRule>
    <cfRule type="cellIs" priority="41" operator="between" aboveAverage="0" equalAverage="0" bottom="0" percent="0" rank="0" text="" dxfId="1">
      <formula>0.8</formula>
      <formula>1</formula>
    </cfRule>
  </conditionalFormatting>
  <conditionalFormatting sqref="E56:E60">
    <cfRule type="cellIs" priority="42" operator="lessThan" aboveAverage="0" equalAverage="0" bottom="0" percent="0" rank="0" text="" dxfId="3">
      <formula>0</formula>
    </cfRule>
    <cfRule type="cellIs" priority="43" operator="greaterThan" aboveAverage="0" equalAverage="0" bottom="0" percent="0" rank="0" text="" dxfId="4">
      <formula>0</formula>
    </cfRule>
  </conditionalFormatting>
  <conditionalFormatting sqref="F64:F67">
    <cfRule type="cellIs" priority="44" operator="greaterThan" aboveAverage="0" equalAverage="0" bottom="0" percent="0" rank="0" text="" dxfId="0">
      <formula>1</formula>
    </cfRule>
    <cfRule type="cellIs" priority="45" operator="between" aboveAverage="0" equalAverage="0" bottom="0" percent="0" rank="0" text="" dxfId="1">
      <formula>0.8</formula>
      <formula>1</formula>
    </cfRule>
  </conditionalFormatting>
  <conditionalFormatting sqref="F68">
    <cfRule type="cellIs" priority="46" operator="greaterThan" aboveAverage="0" equalAverage="0" bottom="0" percent="0" rank="0" text="" dxfId="0">
      <formula>1</formula>
    </cfRule>
    <cfRule type="cellIs" priority="47" operator="between" aboveAverage="0" equalAverage="0" bottom="0" percent="0" rank="0" text="" dxfId="1">
      <formula>0.8</formula>
      <formula>1</formula>
    </cfRule>
  </conditionalFormatting>
  <conditionalFormatting sqref="E64:E67">
    <cfRule type="cellIs" priority="48" operator="lessThan" aboveAverage="0" equalAverage="0" bottom="0" percent="0" rank="0" text="" dxfId="3">
      <formula>0</formula>
    </cfRule>
    <cfRule type="cellIs" priority="49" operator="greaterThan" aboveAverage="0" equalAverage="0" bottom="0" percent="0" rank="0" text="" dxfId="4">
      <formula>0</formula>
    </cfRule>
  </conditionalFormatting>
  <conditionalFormatting sqref="C72:D72">
    <cfRule type="cellIs" priority="50" operator="lessThan" aboveAverage="0" equalAverage="0" bottom="0" percent="0" rank="0" text="" dxfId="5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85" t="s">
        <v>9</v>
      </c>
      <c r="B1" s="85" t="s">
        <v>10</v>
      </c>
      <c r="C1" s="85" t="s">
        <v>11</v>
      </c>
      <c r="E1" s="85" t="s">
        <v>87</v>
      </c>
      <c r="F1" s="85" t="s">
        <v>88</v>
      </c>
      <c r="G1" s="85" t="s">
        <v>89</v>
      </c>
    </row>
    <row r="2" customFormat="false" ht="15" hidden="false" customHeight="false" outlineLevel="0" collapsed="false">
      <c r="A2" s="0" t="s">
        <v>90</v>
      </c>
      <c r="B2" s="86" t="n">
        <f aca="false">Budget!C16</f>
        <v>1830</v>
      </c>
      <c r="C2" s="86" t="n">
        <f aca="false">Budget!D16</f>
        <v>1780</v>
      </c>
      <c r="E2" s="87" t="s">
        <v>91</v>
      </c>
      <c r="F2" s="86" t="n">
        <f aca="false">Goals!C4</f>
        <v>10000</v>
      </c>
      <c r="G2" s="86" t="n">
        <f aca="false">Goals!D4</f>
        <v>4500</v>
      </c>
    </row>
    <row r="3" customFormat="false" ht="15" hidden="false" customHeight="false" outlineLevel="0" collapsed="false">
      <c r="A3" s="0" t="s">
        <v>92</v>
      </c>
      <c r="B3" s="86" t="n">
        <f aca="false">Budget!C24</f>
        <v>320</v>
      </c>
      <c r="C3" s="86" t="n">
        <f aca="false">Budget!D24</f>
        <v>340</v>
      </c>
      <c r="E3" s="87" t="s">
        <v>93</v>
      </c>
      <c r="F3" s="86" t="n">
        <f aca="false">Goals!C5</f>
        <v>3000</v>
      </c>
      <c r="G3" s="86" t="n">
        <f aca="false">Goals!D5</f>
        <v>1200</v>
      </c>
    </row>
    <row r="4" customFormat="false" ht="15" hidden="false" customHeight="false" outlineLevel="0" collapsed="false">
      <c r="A4" s="0" t="s">
        <v>94</v>
      </c>
      <c r="B4" s="86" t="n">
        <f aca="false">Budget!C32</f>
        <v>760</v>
      </c>
      <c r="C4" s="86" t="n">
        <f aca="false">Budget!D32</f>
        <v>735</v>
      </c>
      <c r="E4" s="87" t="s">
        <v>95</v>
      </c>
      <c r="F4" s="86" t="n">
        <f aca="false">Goals!C6</f>
        <v>8000</v>
      </c>
      <c r="G4" s="86" t="n">
        <f aca="false">Goals!D6</f>
        <v>2500</v>
      </c>
    </row>
    <row r="5" customFormat="false" ht="15" hidden="false" customHeight="false" outlineLevel="0" collapsed="false">
      <c r="A5" s="0" t="s">
        <v>96</v>
      </c>
      <c r="B5" s="86" t="n">
        <f aca="false">Budget!C39</f>
        <v>750</v>
      </c>
      <c r="C5" s="86" t="n">
        <f aca="false">Budget!D39</f>
        <v>880</v>
      </c>
      <c r="E5" s="87" t="s">
        <v>97</v>
      </c>
      <c r="F5" s="86" t="n">
        <f aca="false">Goals!C7</f>
        <v>40000</v>
      </c>
      <c r="G5" s="86" t="n">
        <f aca="false">Goals!D7</f>
        <v>18000</v>
      </c>
    </row>
    <row r="6" customFormat="false" ht="15" hidden="false" customHeight="false" outlineLevel="0" collapsed="false">
      <c r="A6" s="0" t="s">
        <v>98</v>
      </c>
      <c r="B6" s="86" t="n">
        <f aca="false">Budget!C47</f>
        <v>380</v>
      </c>
      <c r="C6" s="86" t="n">
        <f aca="false">Budget!D47</f>
        <v>310</v>
      </c>
      <c r="E6" s="87" t="s">
        <v>99</v>
      </c>
      <c r="F6" s="86" t="n">
        <f aca="false">Goals!C8</f>
        <v>15000</v>
      </c>
      <c r="G6" s="86" t="n">
        <f aca="false">Goals!D8</f>
        <v>9000</v>
      </c>
    </row>
    <row r="7" customFormat="false" ht="15" hidden="false" customHeight="false" outlineLevel="0" collapsed="false">
      <c r="A7" s="0" t="s">
        <v>100</v>
      </c>
      <c r="B7" s="86" t="n">
        <f aca="false">Budget!C53</f>
        <v>320</v>
      </c>
      <c r="C7" s="86" t="n">
        <f aca="false">Budget!D53</f>
        <v>280</v>
      </c>
      <c r="E7" s="87" t="s">
        <v>101</v>
      </c>
      <c r="F7" s="86" t="n">
        <f aca="false">Goals!C9</f>
        <v>2500</v>
      </c>
      <c r="G7" s="86" t="n">
        <f aca="false">Goals!D9</f>
        <v>2500</v>
      </c>
    </row>
    <row r="8" customFormat="false" ht="15" hidden="false" customHeight="false" outlineLevel="0" collapsed="false">
      <c r="A8" s="0" t="s">
        <v>102</v>
      </c>
      <c r="B8" s="86" t="n">
        <f aca="false">Budget!C61</f>
        <v>1250</v>
      </c>
      <c r="C8" s="86" t="n">
        <f aca="false">Budget!D61</f>
        <v>1250</v>
      </c>
      <c r="E8" s="87" t="s">
        <v>103</v>
      </c>
      <c r="F8" s="86" t="n">
        <f aca="false">Goals!C10</f>
        <v>2000</v>
      </c>
      <c r="G8" s="86" t="n">
        <f aca="false">Goals!D10</f>
        <v>800</v>
      </c>
    </row>
    <row r="9" customFormat="false" ht="15" hidden="false" customHeight="false" outlineLevel="0" collapsed="false">
      <c r="A9" s="0" t="s">
        <v>104</v>
      </c>
      <c r="B9" s="86" t="n">
        <f aca="false">Budget!C68</f>
        <v>220</v>
      </c>
      <c r="C9" s="86" t="n">
        <f aca="false">Budget!D68</f>
        <v>290</v>
      </c>
      <c r="E9" s="87" t="s">
        <v>105</v>
      </c>
      <c r="F9" s="86" t="n">
        <f aca="false">Goals!C11</f>
        <v>1200</v>
      </c>
      <c r="G9" s="86" t="n">
        <f aca="false">Goals!D11</f>
        <v>300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B68B6"/>
    <pageSetUpPr fitToPage="false"/>
  </sheetPr>
  <dimension ref="A1:O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6"/>
    <col collapsed="false" customWidth="true" hidden="false" outlineLevel="0" max="14" min="3" style="0" width="11"/>
    <col collapsed="false" customWidth="true" hidden="false" outlineLevel="0" max="15" min="15" style="0" width="12"/>
  </cols>
  <sheetData>
    <row r="1" customFormat="false" ht="36" hidden="false" customHeight="true" outlineLevel="0" collapsed="false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7.5" hidden="false" customHeight="true" outlineLevel="0" collapsed="false"/>
    <row r="3" customFormat="false" ht="24" hidden="false" customHeight="true" outlineLevel="0" collapsed="false">
      <c r="B3" s="20" t="s">
        <v>107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customFormat="false" ht="27.75" hidden="false" customHeight="true" outlineLevel="0" collapsed="false">
      <c r="B4" s="88" t="s">
        <v>9</v>
      </c>
      <c r="C4" s="89" t="s">
        <v>108</v>
      </c>
      <c r="D4" s="89" t="s">
        <v>109</v>
      </c>
      <c r="E4" s="89" t="s">
        <v>110</v>
      </c>
      <c r="F4" s="89" t="s">
        <v>111</v>
      </c>
      <c r="G4" s="89" t="s">
        <v>112</v>
      </c>
      <c r="H4" s="89" t="s">
        <v>113</v>
      </c>
      <c r="I4" s="89" t="s">
        <v>114</v>
      </c>
      <c r="J4" s="89" t="s">
        <v>115</v>
      </c>
      <c r="K4" s="89" t="s">
        <v>116</v>
      </c>
      <c r="L4" s="89" t="s">
        <v>117</v>
      </c>
      <c r="M4" s="89" t="s">
        <v>118</v>
      </c>
      <c r="N4" s="89" t="s">
        <v>119</v>
      </c>
      <c r="O4" s="89" t="s">
        <v>120</v>
      </c>
    </row>
    <row r="5" customFormat="false" ht="24" hidden="false" customHeight="true" outlineLevel="0" collapsed="false">
      <c r="B5" s="90" t="s">
        <v>121</v>
      </c>
      <c r="C5" s="38" t="n">
        <v>4500</v>
      </c>
      <c r="D5" s="38" t="n">
        <v>4500</v>
      </c>
      <c r="E5" s="38" t="n">
        <v>4500</v>
      </c>
      <c r="F5" s="38" t="n">
        <v>4500</v>
      </c>
      <c r="G5" s="38" t="n">
        <v>4500</v>
      </c>
      <c r="H5" s="38" t="n">
        <v>4500</v>
      </c>
      <c r="I5" s="38" t="n">
        <v>4500</v>
      </c>
      <c r="J5" s="38" t="n">
        <v>4500</v>
      </c>
      <c r="K5" s="38" t="n">
        <v>4500</v>
      </c>
      <c r="L5" s="38" t="n">
        <v>4500</v>
      </c>
      <c r="M5" s="38" t="n">
        <v>4500</v>
      </c>
      <c r="N5" s="38" t="n">
        <v>4500</v>
      </c>
      <c r="O5" s="91" t="n">
        <f aca="false">SUM(C5:N5)</f>
        <v>54000</v>
      </c>
    </row>
    <row r="6" customFormat="false" ht="24" hidden="false" customHeight="true" outlineLevel="0" collapsed="false">
      <c r="B6" s="92" t="s">
        <v>14</v>
      </c>
      <c r="C6" s="38" t="n">
        <v>1400</v>
      </c>
      <c r="D6" s="38" t="n">
        <v>1400</v>
      </c>
      <c r="E6" s="38" t="n">
        <v>1400</v>
      </c>
      <c r="F6" s="38" t="n">
        <v>1400</v>
      </c>
      <c r="G6" s="38" t="n">
        <v>1400</v>
      </c>
      <c r="H6" s="38" t="n">
        <v>1400</v>
      </c>
      <c r="I6" s="38" t="n">
        <v>1400</v>
      </c>
      <c r="J6" s="38" t="n">
        <v>1400</v>
      </c>
      <c r="K6" s="38" t="n">
        <v>1400</v>
      </c>
      <c r="L6" s="38" t="n">
        <v>1400</v>
      </c>
      <c r="M6" s="38" t="n">
        <v>1400</v>
      </c>
      <c r="N6" s="38" t="n">
        <v>1400</v>
      </c>
      <c r="O6" s="91" t="n">
        <f aca="false">SUM(C6:N6)</f>
        <v>16800</v>
      </c>
    </row>
    <row r="7" customFormat="false" ht="24" hidden="false" customHeight="true" outlineLevel="0" collapsed="false">
      <c r="B7" s="93" t="s">
        <v>15</v>
      </c>
      <c r="C7" s="38" t="n">
        <v>180</v>
      </c>
      <c r="D7" s="38" t="n">
        <v>200</v>
      </c>
      <c r="E7" s="38" t="n">
        <v>170</v>
      </c>
      <c r="F7" s="38" t="n">
        <v>150</v>
      </c>
      <c r="G7" s="38" t="n">
        <v>140</v>
      </c>
      <c r="H7" s="38" t="n">
        <v>130</v>
      </c>
      <c r="I7" s="38" t="n">
        <v>160</v>
      </c>
      <c r="J7" s="38" t="n">
        <v>170</v>
      </c>
      <c r="K7" s="38" t="n">
        <v>150</v>
      </c>
      <c r="L7" s="38" t="n">
        <v>160</v>
      </c>
      <c r="M7" s="38" t="n">
        <v>180</v>
      </c>
      <c r="N7" s="38" t="n">
        <v>210</v>
      </c>
      <c r="O7" s="91" t="n">
        <f aca="false">SUM(C7:N7)</f>
        <v>2000</v>
      </c>
    </row>
    <row r="8" customFormat="false" ht="24" hidden="false" customHeight="true" outlineLevel="0" collapsed="false">
      <c r="B8" s="94" t="s">
        <v>122</v>
      </c>
      <c r="C8" s="38" t="n">
        <v>320</v>
      </c>
      <c r="D8" s="38" t="n">
        <v>300</v>
      </c>
      <c r="E8" s="38" t="n">
        <v>310</v>
      </c>
      <c r="F8" s="38" t="n">
        <v>340</v>
      </c>
      <c r="G8" s="38" t="n">
        <v>330</v>
      </c>
      <c r="H8" s="38" t="n">
        <v>360</v>
      </c>
      <c r="I8" s="38" t="n">
        <v>350</v>
      </c>
      <c r="J8" s="38" t="n">
        <v>340</v>
      </c>
      <c r="K8" s="38" t="n">
        <v>320</v>
      </c>
      <c r="L8" s="38" t="n">
        <v>310</v>
      </c>
      <c r="M8" s="38" t="n">
        <v>300</v>
      </c>
      <c r="N8" s="38" t="n">
        <v>330</v>
      </c>
      <c r="O8" s="91" t="n">
        <f aca="false">SUM(C8:N8)</f>
        <v>3910</v>
      </c>
    </row>
    <row r="9" customFormat="false" ht="24" hidden="false" customHeight="true" outlineLevel="0" collapsed="false">
      <c r="B9" s="95" t="s">
        <v>17</v>
      </c>
      <c r="C9" s="38" t="n">
        <v>480</v>
      </c>
      <c r="D9" s="38" t="n">
        <v>460</v>
      </c>
      <c r="E9" s="38" t="n">
        <v>500</v>
      </c>
      <c r="F9" s="38" t="n">
        <v>520</v>
      </c>
      <c r="G9" s="38" t="n">
        <v>510</v>
      </c>
      <c r="H9" s="38" t="n">
        <v>540</v>
      </c>
      <c r="I9" s="38" t="n">
        <v>560</v>
      </c>
      <c r="J9" s="38" t="n">
        <v>550</v>
      </c>
      <c r="K9" s="38" t="n">
        <v>500</v>
      </c>
      <c r="L9" s="38" t="n">
        <v>490</v>
      </c>
      <c r="M9" s="38" t="n">
        <v>520</v>
      </c>
      <c r="N9" s="38" t="n">
        <v>580</v>
      </c>
      <c r="O9" s="91" t="n">
        <f aca="false">SUM(C9:N9)</f>
        <v>6210</v>
      </c>
    </row>
    <row r="10" customFormat="false" ht="24" hidden="false" customHeight="true" outlineLevel="0" collapsed="false">
      <c r="B10" s="96" t="s">
        <v>18</v>
      </c>
      <c r="C10" s="38" t="n">
        <v>220</v>
      </c>
      <c r="D10" s="38" t="n">
        <v>180</v>
      </c>
      <c r="E10" s="38" t="n">
        <v>250</v>
      </c>
      <c r="F10" s="38" t="n">
        <v>200</v>
      </c>
      <c r="G10" s="38" t="n">
        <v>240</v>
      </c>
      <c r="H10" s="38" t="n">
        <v>300</v>
      </c>
      <c r="I10" s="38" t="n">
        <v>280</v>
      </c>
      <c r="J10" s="38" t="n">
        <v>260</v>
      </c>
      <c r="K10" s="38" t="n">
        <v>230</v>
      </c>
      <c r="L10" s="38" t="n">
        <v>250</v>
      </c>
      <c r="M10" s="38" t="n">
        <v>210</v>
      </c>
      <c r="N10" s="38" t="n">
        <v>400</v>
      </c>
      <c r="O10" s="91" t="n">
        <f aca="false">SUM(C10:N10)</f>
        <v>3020</v>
      </c>
    </row>
    <row r="11" customFormat="false" ht="24" hidden="false" customHeight="true" outlineLevel="0" collapsed="false">
      <c r="B11" s="97" t="s">
        <v>19</v>
      </c>
      <c r="C11" s="38" t="n">
        <v>150</v>
      </c>
      <c r="D11" s="38" t="n">
        <v>150</v>
      </c>
      <c r="E11" s="38" t="n">
        <v>150</v>
      </c>
      <c r="F11" s="38" t="n">
        <v>150</v>
      </c>
      <c r="G11" s="38" t="n">
        <v>150</v>
      </c>
      <c r="H11" s="38" t="n">
        <v>150</v>
      </c>
      <c r="I11" s="38" t="n">
        <v>150</v>
      </c>
      <c r="J11" s="38" t="n">
        <v>150</v>
      </c>
      <c r="K11" s="38" t="n">
        <v>150</v>
      </c>
      <c r="L11" s="38" t="n">
        <v>150</v>
      </c>
      <c r="M11" s="38" t="n">
        <v>150</v>
      </c>
      <c r="N11" s="38" t="n">
        <v>150</v>
      </c>
      <c r="O11" s="91" t="n">
        <f aca="false">SUM(C11:N11)</f>
        <v>1800</v>
      </c>
    </row>
    <row r="12" customFormat="false" ht="24" hidden="false" customHeight="true" outlineLevel="0" collapsed="false">
      <c r="B12" s="98" t="s">
        <v>20</v>
      </c>
      <c r="C12" s="38" t="n">
        <v>600</v>
      </c>
      <c r="D12" s="38" t="n">
        <v>600</v>
      </c>
      <c r="E12" s="38" t="n">
        <v>650</v>
      </c>
      <c r="F12" s="38" t="n">
        <v>700</v>
      </c>
      <c r="G12" s="38" t="n">
        <v>700</v>
      </c>
      <c r="H12" s="38" t="n">
        <v>700</v>
      </c>
      <c r="I12" s="38" t="n">
        <v>750</v>
      </c>
      <c r="J12" s="38" t="n">
        <v>750</v>
      </c>
      <c r="K12" s="38" t="n">
        <v>800</v>
      </c>
      <c r="L12" s="38" t="n">
        <v>800</v>
      </c>
      <c r="M12" s="38" t="n">
        <v>800</v>
      </c>
      <c r="N12" s="38" t="n">
        <v>900</v>
      </c>
      <c r="O12" s="91" t="n">
        <f aca="false">SUM(C12:N12)</f>
        <v>8750</v>
      </c>
    </row>
    <row r="13" customFormat="false" ht="24" hidden="false" customHeight="true" outlineLevel="0" collapsed="false">
      <c r="B13" s="99" t="s">
        <v>21</v>
      </c>
      <c r="C13" s="38" t="n">
        <v>80</v>
      </c>
      <c r="D13" s="38" t="n">
        <v>60</v>
      </c>
      <c r="E13" s="38" t="n">
        <v>90</v>
      </c>
      <c r="F13" s="38" t="n">
        <v>120</v>
      </c>
      <c r="G13" s="38" t="n">
        <v>100</v>
      </c>
      <c r="H13" s="38" t="n">
        <v>150</v>
      </c>
      <c r="I13" s="38" t="n">
        <v>80</v>
      </c>
      <c r="J13" s="38" t="n">
        <v>70</v>
      </c>
      <c r="K13" s="38" t="n">
        <v>90</v>
      </c>
      <c r="L13" s="38" t="n">
        <v>110</v>
      </c>
      <c r="M13" s="38" t="n">
        <v>130</v>
      </c>
      <c r="N13" s="38" t="n">
        <v>250</v>
      </c>
      <c r="O13" s="91" t="n">
        <f aca="false">SUM(C13:N13)</f>
        <v>1330</v>
      </c>
    </row>
    <row r="14" customFormat="false" ht="25.5" hidden="false" customHeight="true" outlineLevel="0" collapsed="false">
      <c r="B14" s="100" t="s">
        <v>85</v>
      </c>
      <c r="C14" s="101" t="n">
        <f aca="false">SUM(C6:C13)</f>
        <v>3430</v>
      </c>
      <c r="D14" s="101" t="n">
        <f aca="false">SUM(D6:D13)</f>
        <v>3350</v>
      </c>
      <c r="E14" s="101" t="n">
        <f aca="false">SUM(E6:E13)</f>
        <v>3520</v>
      </c>
      <c r="F14" s="101" t="n">
        <f aca="false">SUM(F6:F13)</f>
        <v>3580</v>
      </c>
      <c r="G14" s="101" t="n">
        <f aca="false">SUM(G6:G13)</f>
        <v>3570</v>
      </c>
      <c r="H14" s="101" t="n">
        <f aca="false">SUM(H6:H13)</f>
        <v>3730</v>
      </c>
      <c r="I14" s="101" t="n">
        <f aca="false">SUM(I6:I13)</f>
        <v>3730</v>
      </c>
      <c r="J14" s="101" t="n">
        <f aca="false">SUM(J6:J13)</f>
        <v>3690</v>
      </c>
      <c r="K14" s="101" t="n">
        <f aca="false">SUM(K6:K13)</f>
        <v>3640</v>
      </c>
      <c r="L14" s="101" t="n">
        <f aca="false">SUM(L6:L13)</f>
        <v>3670</v>
      </c>
      <c r="M14" s="101" t="n">
        <f aca="false">SUM(M6:M13)</f>
        <v>3690</v>
      </c>
      <c r="N14" s="101" t="n">
        <f aca="false">SUM(N6:N13)</f>
        <v>4220</v>
      </c>
      <c r="O14" s="101" t="n">
        <f aca="false">SUM(C14:N14)</f>
        <v>43820</v>
      </c>
    </row>
    <row r="15" customFormat="false" ht="25.5" hidden="false" customHeight="true" outlineLevel="0" collapsed="false">
      <c r="B15" s="102" t="s">
        <v>123</v>
      </c>
      <c r="C15" s="103" t="n">
        <f aca="false">C5-C14</f>
        <v>1070</v>
      </c>
      <c r="D15" s="103" t="n">
        <f aca="false">D5-D14</f>
        <v>1150</v>
      </c>
      <c r="E15" s="103" t="n">
        <f aca="false">E5-E14</f>
        <v>980</v>
      </c>
      <c r="F15" s="103" t="n">
        <f aca="false">F5-F14</f>
        <v>920</v>
      </c>
      <c r="G15" s="103" t="n">
        <f aca="false">G5-G14</f>
        <v>930</v>
      </c>
      <c r="H15" s="103" t="n">
        <f aca="false">H5-H14</f>
        <v>770</v>
      </c>
      <c r="I15" s="103" t="n">
        <f aca="false">I5-I14</f>
        <v>770</v>
      </c>
      <c r="J15" s="103" t="n">
        <f aca="false">J5-J14</f>
        <v>810</v>
      </c>
      <c r="K15" s="103" t="n">
        <f aca="false">K5-K14</f>
        <v>860</v>
      </c>
      <c r="L15" s="103" t="n">
        <f aca="false">L5-L14</f>
        <v>830</v>
      </c>
      <c r="M15" s="103" t="n">
        <f aca="false">M5-M14</f>
        <v>810</v>
      </c>
      <c r="N15" s="103" t="n">
        <f aca="false">N5-N14</f>
        <v>280</v>
      </c>
      <c r="O15" s="103" t="n">
        <f aca="false">SUM(C15:N15)</f>
        <v>10180</v>
      </c>
    </row>
    <row r="17" customFormat="false" ht="24" hidden="false" customHeight="true" outlineLevel="0" collapsed="false">
      <c r="B17" s="20" t="s">
        <v>124</v>
      </c>
      <c r="C17" s="20"/>
      <c r="D17" s="20"/>
      <c r="E17" s="20"/>
      <c r="F17" s="20"/>
      <c r="G17" s="20"/>
      <c r="H17" s="20"/>
    </row>
    <row r="36" customFormat="false" ht="24" hidden="false" customHeight="true" outlineLevel="0" collapsed="false">
      <c r="B36" s="20" t="s">
        <v>125</v>
      </c>
      <c r="C36" s="20"/>
      <c r="D36" s="20"/>
      <c r="E36" s="20"/>
      <c r="F36" s="20"/>
      <c r="G36" s="20"/>
      <c r="H36" s="20"/>
    </row>
    <row r="55" customFormat="false" ht="24" hidden="false" customHeight="true" outlineLevel="0" collapsed="false">
      <c r="B55" s="20" t="s">
        <v>126</v>
      </c>
      <c r="C55" s="20"/>
      <c r="D55" s="20"/>
      <c r="E55" s="20"/>
      <c r="F55" s="20"/>
      <c r="G55" s="20"/>
      <c r="H55" s="20"/>
    </row>
  </sheetData>
  <mergeCells count="5">
    <mergeCell ref="A1:O1"/>
    <mergeCell ref="B3:O3"/>
    <mergeCell ref="B17:H17"/>
    <mergeCell ref="B36:H36"/>
    <mergeCell ref="B55:H55"/>
  </mergeCells>
  <conditionalFormatting sqref="O5:O13">
    <cfRule type="dataBar" priority="2">
      <dataBar showValue="1" minLength="10" maxLength="90">
        <cfvo type="min" val="0"/>
        <cfvo type="max" val="0"/>
        <color rgb="FF21B0A6"/>
      </dataBar>
      <extLst>
        <ext xmlns:x14="http://schemas.microsoft.com/office/spreadsheetml/2009/9/main" uri="{B025F937-C7B1-47D3-B67F-A62EFF666E3E}">
          <x14:id>{F88D8DF0-3A51-4F8E-9FEA-EE7A6712BA20}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88D8DF0-3A51-4F8E-9FEA-EE7A6712BA20}">
            <x14:dataBar minLength="10" maxLength="90" axisPosition="none" gradient="true">
              <x14:cfvo type="min"/>
              <x14:cfvo type="max"/>
              <x14:negativeFillColor rgb="FF21B0A6"/>
              <x14:axisColor rgb="FF000000"/>
            </x14:dataBar>
          </x14:cfRule>
          <xm:sqref>O5:O13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8B57"/>
    <pageSetUpPr fitToPage="false"/>
  </sheetPr>
  <dimension ref="A1:H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5" min="3" style="0" width="16"/>
    <col collapsed="false" customWidth="true" hidden="false" outlineLevel="0" max="6" min="6" style="0" width="32"/>
    <col collapsed="false" customWidth="true" hidden="false" outlineLevel="0" max="7" min="7" style="0" width="12"/>
    <col collapsed="false" customWidth="true" hidden="false" outlineLevel="0" max="8" min="8" style="0" width="2"/>
  </cols>
  <sheetData>
    <row r="1" customFormat="false" ht="36" hidden="false" customHeight="true" outlineLevel="0" collapsed="false">
      <c r="A1" s="1" t="s">
        <v>127</v>
      </c>
      <c r="B1" s="1"/>
      <c r="C1" s="1"/>
      <c r="D1" s="1"/>
      <c r="E1" s="1"/>
      <c r="F1" s="1"/>
      <c r="G1" s="1"/>
      <c r="H1" s="1"/>
    </row>
    <row r="2" customFormat="false" ht="7.5" hidden="false" customHeight="true" outlineLevel="0" collapsed="false"/>
    <row r="3" customFormat="false" ht="27.75" hidden="false" customHeight="true" outlineLevel="0" collapsed="false">
      <c r="B3" s="104" t="s">
        <v>87</v>
      </c>
      <c r="C3" s="105" t="s">
        <v>88</v>
      </c>
      <c r="D3" s="105" t="s">
        <v>89</v>
      </c>
      <c r="E3" s="105" t="s">
        <v>12</v>
      </c>
      <c r="F3" s="104" t="s">
        <v>128</v>
      </c>
      <c r="G3" s="105" t="s">
        <v>129</v>
      </c>
    </row>
    <row r="4" customFormat="false" ht="30" hidden="false" customHeight="true" outlineLevel="0" collapsed="false">
      <c r="B4" s="106" t="s">
        <v>130</v>
      </c>
      <c r="C4" s="38" t="n">
        <v>10000</v>
      </c>
      <c r="D4" s="38" t="n">
        <v>4500</v>
      </c>
      <c r="E4" s="107" t="n">
        <f aca="false">MAX(0,C4-D4)</f>
        <v>5500</v>
      </c>
      <c r="F4" s="108" t="str">
        <f aca="false">REPT("█",MIN(20,ROUND(D4/C4*20,0)))&amp;REPT("░",MAX(0,20-MIN(20,ROUND(D4/C4*20,0))))</f>
        <v>█████████░░░░░░░░░░░</v>
      </c>
      <c r="G4" s="109" t="n">
        <f aca="false">IF(C4=0,0,D4/C4)</f>
        <v>0.45</v>
      </c>
    </row>
    <row r="5" customFormat="false" ht="30" hidden="false" customHeight="true" outlineLevel="0" collapsed="false">
      <c r="B5" s="110" t="s">
        <v>131</v>
      </c>
      <c r="C5" s="38" t="n">
        <v>3000</v>
      </c>
      <c r="D5" s="38" t="n">
        <v>1200</v>
      </c>
      <c r="E5" s="111" t="n">
        <f aca="false">MAX(0,C5-D5)</f>
        <v>1800</v>
      </c>
      <c r="F5" s="112" t="str">
        <f aca="false">REPT("█",MIN(20,ROUND(D5/C5*20,0)))&amp;REPT("░",MAX(0,20-MIN(20,ROUND(D5/C5*20,0))))</f>
        <v>████████░░░░░░░░░░░░</v>
      </c>
      <c r="G5" s="113" t="n">
        <f aca="false">IF(C5=0,0,D5/C5)</f>
        <v>0.4</v>
      </c>
    </row>
    <row r="6" customFormat="false" ht="30" hidden="false" customHeight="true" outlineLevel="0" collapsed="false">
      <c r="B6" s="106" t="s">
        <v>132</v>
      </c>
      <c r="C6" s="38" t="n">
        <v>8000</v>
      </c>
      <c r="D6" s="38" t="n">
        <v>2500</v>
      </c>
      <c r="E6" s="107" t="n">
        <f aca="false">MAX(0,C6-D6)</f>
        <v>5500</v>
      </c>
      <c r="F6" s="108" t="str">
        <f aca="false">REPT("█",MIN(20,ROUND(D6/C6*20,0)))&amp;REPT("░",MAX(0,20-MIN(20,ROUND(D6/C6*20,0))))</f>
        <v>██████░░░░░░░░░░░░░░</v>
      </c>
      <c r="G6" s="109" t="n">
        <f aca="false">IF(C6=0,0,D6/C6)</f>
        <v>0.3125</v>
      </c>
    </row>
    <row r="7" customFormat="false" ht="30" hidden="false" customHeight="true" outlineLevel="0" collapsed="false">
      <c r="B7" s="110" t="s">
        <v>133</v>
      </c>
      <c r="C7" s="38" t="n">
        <v>40000</v>
      </c>
      <c r="D7" s="38" t="n">
        <v>18000</v>
      </c>
      <c r="E7" s="111" t="n">
        <f aca="false">MAX(0,C7-D7)</f>
        <v>22000</v>
      </c>
      <c r="F7" s="112" t="str">
        <f aca="false">REPT("█",MIN(20,ROUND(D7/C7*20,0)))&amp;REPT("░",MAX(0,20-MIN(20,ROUND(D7/C7*20,0))))</f>
        <v>█████████░░░░░░░░░░░</v>
      </c>
      <c r="G7" s="113" t="n">
        <f aca="false">IF(C7=0,0,D7/C7)</f>
        <v>0.45</v>
      </c>
    </row>
    <row r="8" customFormat="false" ht="30" hidden="false" customHeight="true" outlineLevel="0" collapsed="false">
      <c r="B8" s="106" t="s">
        <v>134</v>
      </c>
      <c r="C8" s="38" t="n">
        <v>15000</v>
      </c>
      <c r="D8" s="38" t="n">
        <v>9000</v>
      </c>
      <c r="E8" s="107" t="n">
        <f aca="false">MAX(0,C8-D8)</f>
        <v>6000</v>
      </c>
      <c r="F8" s="108" t="str">
        <f aca="false">REPT("█",MIN(20,ROUND(D8/C8*20,0)))&amp;REPT("░",MAX(0,20-MIN(20,ROUND(D8/C8*20,0))))</f>
        <v>████████████░░░░░░░░</v>
      </c>
      <c r="G8" s="109" t="n">
        <f aca="false">IF(C8=0,0,D8/C8)</f>
        <v>0.6</v>
      </c>
    </row>
    <row r="9" customFormat="false" ht="30" hidden="false" customHeight="true" outlineLevel="0" collapsed="false">
      <c r="B9" s="110" t="s">
        <v>135</v>
      </c>
      <c r="C9" s="38" t="n">
        <v>2500</v>
      </c>
      <c r="D9" s="38" t="n">
        <v>2500</v>
      </c>
      <c r="E9" s="111" t="n">
        <f aca="false">MAX(0,C9-D9)</f>
        <v>0</v>
      </c>
      <c r="F9" s="112" t="str">
        <f aca="false">REPT("█",MIN(20,ROUND(D9/C9*20,0)))&amp;REPT("░",MAX(0,20-MIN(20,ROUND(D9/C9*20,0))))</f>
        <v>████████████████████</v>
      </c>
      <c r="G9" s="113" t="n">
        <f aca="false">IF(C9=0,0,D9/C9)</f>
        <v>1</v>
      </c>
    </row>
    <row r="10" customFormat="false" ht="30" hidden="false" customHeight="true" outlineLevel="0" collapsed="false">
      <c r="B10" s="106" t="s">
        <v>136</v>
      </c>
      <c r="C10" s="38" t="n">
        <v>2000</v>
      </c>
      <c r="D10" s="38" t="n">
        <v>800</v>
      </c>
      <c r="E10" s="107" t="n">
        <f aca="false">MAX(0,C10-D10)</f>
        <v>1200</v>
      </c>
      <c r="F10" s="108" t="str">
        <f aca="false">REPT("█",MIN(20,ROUND(D10/C10*20,0)))&amp;REPT("░",MAX(0,20-MIN(20,ROUND(D10/C10*20,0))))</f>
        <v>████████░░░░░░░░░░░░</v>
      </c>
      <c r="G10" s="109" t="n">
        <f aca="false">IF(C10=0,0,D10/C10)</f>
        <v>0.4</v>
      </c>
    </row>
    <row r="11" customFormat="false" ht="30" hidden="false" customHeight="true" outlineLevel="0" collapsed="false">
      <c r="B11" s="110" t="s">
        <v>137</v>
      </c>
      <c r="C11" s="38" t="n">
        <v>1200</v>
      </c>
      <c r="D11" s="38" t="n">
        <v>300</v>
      </c>
      <c r="E11" s="111" t="n">
        <f aca="false">MAX(0,C11-D11)</f>
        <v>900</v>
      </c>
      <c r="F11" s="112" t="str">
        <f aca="false">REPT("█",MIN(20,ROUND(D11/C11*20,0)))&amp;REPT("░",MAX(0,20-MIN(20,ROUND(D11/C11*20,0))))</f>
        <v>█████░░░░░░░░░░░░░░░</v>
      </c>
      <c r="G11" s="113" t="n">
        <f aca="false">IF(C11=0,0,D11/C11)</f>
        <v>0.25</v>
      </c>
    </row>
    <row r="13" customFormat="false" ht="31.5" hidden="false" customHeight="true" outlineLevel="0" collapsed="false">
      <c r="B13" s="100" t="s">
        <v>138</v>
      </c>
      <c r="C13" s="82" t="n">
        <f aca="false">SUM(C4:C11)</f>
        <v>81700</v>
      </c>
      <c r="D13" s="82" t="n">
        <f aca="false">SUM(D4:D11)</f>
        <v>38800</v>
      </c>
      <c r="E13" s="82" t="n">
        <f aca="false">SUM(E4:E11)</f>
        <v>42900</v>
      </c>
      <c r="F13" s="114"/>
      <c r="G13" s="83" t="n">
        <f aca="false">IF(C13=0,0,D13/C13)</f>
        <v>0.474908200734394</v>
      </c>
    </row>
    <row r="15" customFormat="false" ht="24" hidden="false" customHeight="true" outlineLevel="0" collapsed="false">
      <c r="B15" s="20" t="s">
        <v>139</v>
      </c>
      <c r="C15" s="20"/>
      <c r="D15" s="20"/>
      <c r="E15" s="20"/>
      <c r="F15" s="20"/>
      <c r="G15" s="20"/>
    </row>
  </sheetData>
  <mergeCells count="2">
    <mergeCell ref="A1:H1"/>
    <mergeCell ref="B15:G15"/>
  </mergeCells>
  <conditionalFormatting sqref="G4:G11">
    <cfRule type="cellIs" priority="2" operator="greaterThanOrEqual" aboveAverage="0" equalAverage="0" bottom="0" percent="0" rank="0" text="" dxfId="2">
      <formula>1</formula>
    </cfRule>
    <cfRule type="cellIs" priority="3" operator="between" aboveAverage="0" equalAverage="0" bottom="0" percent="0" rank="0" text="" dxfId="1">
      <formula>0.5</formula>
      <formula>0.99</formula>
    </cfRule>
    <cfRule type="cellIs" priority="4" operator="lessThan" aboveAverage="0" equalAverage="0" bottom="0" percent="0" rank="0" text="" dxfId="6">
      <formula>0.5</formula>
    </cfRule>
  </conditionalFormatting>
  <conditionalFormatting sqref="D4:D11">
    <cfRule type="dataBar" priority="5">
      <dataBar showValue="1" minLength="10" maxLength="90">
        <cfvo type="num" val="0"/>
        <cfvo type="formula" val="MAX($C$4:$C$11)"/>
        <color rgb="FF21B0A6"/>
      </dataBar>
      <extLst>
        <ext xmlns:x14="http://schemas.microsoft.com/office/spreadsheetml/2009/9/main" uri="{B025F937-C7B1-47D3-B67F-A62EFF666E3E}">
          <x14:id>{BAC1AD5C-ED30-40D4-91ED-FB2DE7B54F1F}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AC1AD5C-ED30-40D4-91ED-FB2DE7B54F1F}">
            <x14:dataBar minLength="10" maxLength="90" axisPosition="none" gradient="true">
              <x14:cfvo type="num">
                <xm:f>0</xm:f>
              </x14:cfvo>
              <x14:cfvo type="formula">
                <xm:f>MAX($C$4:$C$11)</xm:f>
              </x14:cfvo>
              <x14:negativeFillColor rgb="FF21B0A6"/>
              <x14:axisColor rgb="FF000000"/>
            </x14:dataBar>
          </x14:cfRule>
          <xm:sqref>D4:D11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2026-05-04T15:21:12Z</dcterms:created>
  <dc:creator>openpyxl</dc:creator>
  <dc:description/>
  <dc:language>en-US</dc:language>
  <cp:lastModifiedBy/>
  <dcterms:modified xsi:type="dcterms:W3CDTF">2026-05-04T15:21:14Z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